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Sas\Desktop\spr\"/>
    </mc:Choice>
  </mc:AlternateContent>
  <xr:revisionPtr revIDLastSave="0" documentId="8_{0923AD89-E138-46BA-B6B9-782559037A74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-sza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L33" i="1" s="1"/>
  <c r="M33" i="1" l="1"/>
  <c r="J34" i="1"/>
  <c r="J29" i="1"/>
  <c r="L29" i="1" s="1"/>
  <c r="L30" i="1" s="1"/>
  <c r="J13" i="1"/>
  <c r="L13" i="1" s="1"/>
  <c r="J12" i="1"/>
  <c r="L12" i="1" s="1"/>
  <c r="L14" i="1" l="1"/>
  <c r="J35" i="1"/>
  <c r="L34" i="1"/>
  <c r="L35" i="1" s="1"/>
  <c r="J30" i="1"/>
  <c r="M13" i="1"/>
  <c r="M12" i="1"/>
  <c r="M34" i="1" l="1"/>
  <c r="M35" i="1" s="1"/>
  <c r="M29" i="1"/>
  <c r="M30" i="1" s="1"/>
  <c r="J25" i="1" l="1"/>
  <c r="L25" i="1" s="1"/>
  <c r="L26" i="1" s="1"/>
  <c r="J21" i="1"/>
  <c r="L21" i="1" s="1"/>
  <c r="L22" i="1" s="1"/>
  <c r="J8" i="1"/>
  <c r="L8" i="1" l="1"/>
  <c r="L9" i="1" s="1"/>
  <c r="J26" i="1"/>
  <c r="M25" i="1"/>
  <c r="J22" i="1"/>
  <c r="M21" i="1"/>
  <c r="M8" i="1" l="1"/>
  <c r="M26" i="1"/>
  <c r="M22" i="1"/>
  <c r="J17" i="1" l="1"/>
  <c r="L17" i="1" s="1"/>
  <c r="L18" i="1" s="1"/>
  <c r="J9" i="1" l="1"/>
  <c r="M17" i="1"/>
  <c r="J14" i="1"/>
  <c r="J18" i="1"/>
  <c r="B8" i="2" s="1"/>
  <c r="B7" i="2" l="1"/>
  <c r="B6" i="2"/>
  <c r="B9" i="2" s="1"/>
  <c r="D7" i="2"/>
  <c r="D8" i="2"/>
  <c r="E8" i="2" s="1"/>
  <c r="M18" i="1"/>
  <c r="C8" i="2" s="1"/>
  <c r="M9" i="1"/>
  <c r="M14" i="1"/>
  <c r="C7" i="2" s="1"/>
  <c r="D6" i="2" l="1"/>
  <c r="D9" i="2" s="1"/>
  <c r="C6" i="2"/>
  <c r="C9" i="2" s="1"/>
  <c r="F8" i="2"/>
  <c r="H8" i="2"/>
  <c r="E7" i="2"/>
  <c r="H7" i="2" s="1"/>
  <c r="E6" i="2" l="1"/>
  <c r="H6" i="2" s="1"/>
  <c r="H9" i="2" s="1"/>
  <c r="F7" i="2"/>
  <c r="E9" i="2" l="1"/>
  <c r="F6" i="2"/>
  <c r="F9" i="2" s="1"/>
</calcChain>
</file>

<file path=xl/sharedStrings.xml><?xml version="1.0" encoding="utf-8"?>
<sst xmlns="http://schemas.openxmlformats.org/spreadsheetml/2006/main" count="80" uniqueCount="72">
  <si>
    <t>Lp.</t>
  </si>
  <si>
    <t>Numer katalogowy</t>
  </si>
  <si>
    <t>Nazwa producenta</t>
  </si>
  <si>
    <t>Wielkość opakowania</t>
  </si>
  <si>
    <t>500 g</t>
  </si>
  <si>
    <t>Formularz asortymentowo-cenowy</t>
  </si>
  <si>
    <t>Opis przedmiotu zamówienia</t>
  </si>
  <si>
    <t>Przykładowy produkt spełniający wymagania Zamawiającego</t>
  </si>
  <si>
    <t>Oferowany produkt</t>
  </si>
  <si>
    <t>Cena netto/opak.</t>
  </si>
  <si>
    <t>Wartość netto              (kol. 8 x kol. 9)</t>
  </si>
  <si>
    <t>Wartość  VAT (kol. 10 x kol. 11)</t>
  </si>
  <si>
    <t>Watość brutto                     (kol. 10 + kol. 12)</t>
  </si>
  <si>
    <t>Pakiet nr 1</t>
  </si>
  <si>
    <t>Razem Pakiet nr 1</t>
  </si>
  <si>
    <t xml:space="preserve">Pakiet nr 2 </t>
  </si>
  <si>
    <t>Razem Pakiet nr 2</t>
  </si>
  <si>
    <t>Razem Pakiet nr 3</t>
  </si>
  <si>
    <t>netto</t>
  </si>
  <si>
    <t>Razem netto</t>
  </si>
  <si>
    <t>Razem brutto</t>
  </si>
  <si>
    <t xml:space="preserve">Ustalenie wartości szacunkowej zamówienia </t>
  </si>
  <si>
    <t>euro</t>
  </si>
  <si>
    <t>opcja</t>
  </si>
  <si>
    <t>kurs</t>
  </si>
  <si>
    <t>brutto</t>
  </si>
  <si>
    <t>Pakiet nr</t>
  </si>
  <si>
    <t>50 mg</t>
  </si>
  <si>
    <t>pn. Sukcesywne dostawy odczynników chemicznych do biologii komórkowej</t>
  </si>
  <si>
    <t>VAT  26 097,48</t>
  </si>
  <si>
    <t>Pakiet nr 3</t>
  </si>
  <si>
    <t>Liczba opakowań</t>
  </si>
  <si>
    <t>Barwnik do barwienia kwasów nukleinowych (wyklucza się bromek etydyny). Barwnik musi być nietoksyczny, nie mutagenny/kancerogenny.</t>
  </si>
  <si>
    <t>E4600-01</t>
  </si>
  <si>
    <t>ml</t>
  </si>
  <si>
    <t>Polimeraza DNA, stężenie 5U/uL. Połączenie polimerazy DNA DreamTaq i 10X DreamTaq Green Buffer. Polimeraza DNA DreamTaq jest wzmocnioną polimerazą Taq zoptymalizowaną pod kątem zastosowań PCR o wysokiej przepustowości. Zapewnia większą czułość, dłuższe produkty PCR i wyższe wydajności w porównaniu z konwencjonalną polimerazą Taq DNA. Nie wymaga się obszernej optymalizacji warunków reakcji. 10X DreamTaq Green Buffer zawiera bufor obciążający i dwa barwniki do bezpośredniego ładowania produktów PCR na żel po reakcji PCR. Kolorowy bufor nie koliduje z wydajnością PCR i jest zgodny z dalszymi zastosowaniami, takimi jak sekwencjonowanie DNA, ligacja i trawienie restrykcyjne. Bufor 10X DreamTaq jest zoptymalizowany pod kątem wydajności w PCR i zawiera MgCl2 w stężeniu 20 mM. W opakowaniu 5 x 100 µL DreamTaq DNA Polymerase (5 U/µL) oraz 10 x 1.25 mL 10X DreamTaq Green Buffer (zawierający 20 mM MgCl2). Przechowywanie w -20°C.</t>
  </si>
  <si>
    <t>EP0713</t>
  </si>
  <si>
    <t>Thermo Scientific</t>
  </si>
  <si>
    <t>5 x 500 U</t>
  </si>
  <si>
    <t>RNaza A liofilizowana</t>
  </si>
  <si>
    <t>Pakiet nr 4</t>
  </si>
  <si>
    <t>Razem Pakiet nr 4</t>
  </si>
  <si>
    <t>Pakiet nr 5</t>
  </si>
  <si>
    <t>Razem Pakiet nr 5</t>
  </si>
  <si>
    <t>E0301-500</t>
  </si>
  <si>
    <t>EURx</t>
  </si>
  <si>
    <t>Bufor 10x Tris-Borate-EDTA (TBE) o składzie:  Tris 0.9 M (108 g/L), kwas borowy 0.9 M (55 g/L), Na2EDTA 0.02 M (43.5 g/L)</t>
  </si>
  <si>
    <t>E0230-P</t>
  </si>
  <si>
    <t>l</t>
  </si>
  <si>
    <t>DreamTaq™ Green Master Mix (2x) zestaw do przeprowadzenia 1000 reakcji PCR</t>
  </si>
  <si>
    <t>K1082</t>
  </si>
  <si>
    <t>1000 u</t>
  </si>
  <si>
    <t>Pakiet nr 6</t>
  </si>
  <si>
    <t>Razem Pakiet nr 6</t>
  </si>
  <si>
    <t>L7011</t>
  </si>
  <si>
    <t>Zestaw do oceny żywotności plemników Live/Dead Sperm Viability Kit</t>
  </si>
  <si>
    <t>Pakiet nr 7</t>
  </si>
  <si>
    <t>Razem Pakiet nr 7</t>
  </si>
  <si>
    <t>Zestaw odczynników do badania fragmentacji DNA nasienia pszczół - Kit for DNA fragmentation determination in bee Halomax (40det)</t>
  </si>
  <si>
    <t>HT-AA40</t>
  </si>
  <si>
    <t>Halotech</t>
  </si>
  <si>
    <t>HT-GFS100</t>
  </si>
  <si>
    <t xml:space="preserve"> Zestaw do barwienia - Fluogreen</t>
  </si>
  <si>
    <t>Macherey-Nagel</t>
  </si>
  <si>
    <t>ThermoFisher Scientific</t>
  </si>
  <si>
    <t>zestaw</t>
  </si>
  <si>
    <t>dot. postępowania pn. Sukcesywne dostawy odczynników do biologii molekularnej, nr 21/REG/2023</t>
  </si>
  <si>
    <t xml:space="preserve">Stawka 
VAT </t>
  </si>
  <si>
    <t>______________________________________</t>
  </si>
  <si>
    <t>Data i podpis upoważnionego przedstawiciela</t>
  </si>
  <si>
    <t>Załącznik nr 1b do Zapytania ofertowego ze zmianami</t>
  </si>
  <si>
    <t>Agaroza o parametrach: wilgotność poniżej 10%, siła żelowania min. 1100 g/cm2, elektroendoosmoza  (EEO) poniżej 0.13, siarczany poniżej 0.15%, temperatura żelowania 36 st C ± 1.5 st C, temperatura topnienia 88 st C ± 1.5 st C. Wolna od DNaz, RNaz, proteaz inhibitorów endonukleaz i ligaz.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</si>
</sst>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"/>
    <numFmt numFmtId="166" formatCode="#,##0.00_ ;\-#,##0.00\ 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6" fillId="0" borderId="0" xfId="0" applyFont="1" applyAlignment="1">
      <alignment horizontal="left" vertical="top" wrapText="1"/>
    </xf>
    <xf numFmtId="43" fontId="6" fillId="0" borderId="0" xfId="28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12" fillId="2" borderId="2" xfId="0" applyFont="1" applyFill="1" applyBorder="1" applyAlignment="1">
      <alignment horizontal="center" vertical="center" wrapText="1"/>
    </xf>
    <xf numFmtId="9" fontId="14" fillId="0" borderId="2" xfId="29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9" fontId="14" fillId="0" borderId="0" xfId="29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9" fontId="12" fillId="4" borderId="2" xfId="29" applyFont="1" applyFill="1" applyBorder="1" applyAlignment="1">
      <alignment horizontal="center" vertical="center" wrapText="1"/>
    </xf>
    <xf numFmtId="9" fontId="12" fillId="0" borderId="2" xfId="29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2" fontId="12" fillId="2" borderId="0" xfId="0" applyNumberFormat="1" applyFont="1" applyFill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center" vertical="center" wrapText="1"/>
    </xf>
    <xf numFmtId="9" fontId="14" fillId="0" borderId="0" xfId="29" applyFont="1" applyBorder="1" applyAlignment="1">
      <alignment horizontal="center" vertical="center"/>
    </xf>
    <xf numFmtId="43" fontId="15" fillId="0" borderId="0" xfId="28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1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9" fontId="19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9" fontId="21" fillId="0" borderId="2" xfId="29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 wrapText="1"/>
    </xf>
    <xf numFmtId="4" fontId="21" fillId="0" borderId="2" xfId="28" applyNumberFormat="1" applyFont="1" applyBorder="1" applyAlignment="1">
      <alignment horizontal="right" vertical="center"/>
    </xf>
    <xf numFmtId="43" fontId="18" fillId="0" borderId="2" xfId="28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top" wrapText="1"/>
    </xf>
    <xf numFmtId="164" fontId="20" fillId="0" borderId="4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 wrapText="1"/>
    </xf>
    <xf numFmtId="166" fontId="14" fillId="0" borderId="2" xfId="28" applyNumberFormat="1" applyFont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43" fontId="18" fillId="4" borderId="2" xfId="28" applyFont="1" applyFill="1" applyBorder="1" applyAlignment="1">
      <alignment horizontal="center" vertical="center"/>
    </xf>
    <xf numFmtId="43" fontId="2" fillId="4" borderId="2" xfId="0" applyNumberFormat="1" applyFont="1" applyFill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9" fontId="2" fillId="0" borderId="2" xfId="29" applyFont="1" applyBorder="1" applyAlignment="1">
      <alignment horizontal="center" vertical="center" wrapText="1"/>
    </xf>
    <xf numFmtId="43" fontId="2" fillId="0" borderId="2" xfId="28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28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4" fontId="6" fillId="0" borderId="0" xfId="28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/>
    <xf numFmtId="0" fontId="21" fillId="0" borderId="2" xfId="30" applyFont="1" applyBorder="1" applyAlignment="1">
      <alignment horizontal="left" vertical="center" wrapText="1"/>
    </xf>
    <xf numFmtId="0" fontId="21" fillId="0" borderId="2" xfId="30" applyFont="1" applyBorder="1" applyAlignment="1">
      <alignment horizontal="center" vertical="center" wrapText="1"/>
    </xf>
    <xf numFmtId="0" fontId="21" fillId="0" borderId="2" xfId="30" applyFont="1" applyBorder="1" applyAlignment="1">
      <alignment horizontal="center" vertical="center"/>
    </xf>
    <xf numFmtId="0" fontId="21" fillId="0" borderId="3" xfId="3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30" applyFont="1" applyFill="1" applyBorder="1" applyAlignment="1">
      <alignment horizontal="left" vertical="center" wrapText="1"/>
    </xf>
    <xf numFmtId="0" fontId="21" fillId="0" borderId="2" xfId="30" applyFont="1" applyFill="1" applyBorder="1" applyAlignment="1">
      <alignment horizontal="center" vertical="center" wrapText="1"/>
    </xf>
    <xf numFmtId="0" fontId="21" fillId="0" borderId="2" xfId="3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9" fontId="14" fillId="0" borderId="2" xfId="29" applyFont="1" applyFill="1" applyBorder="1" applyAlignment="1">
      <alignment horizontal="center" vertical="center" wrapText="1"/>
    </xf>
    <xf numFmtId="166" fontId="14" fillId="0" borderId="2" xfId="28" applyNumberFormat="1" applyFont="1" applyFill="1" applyBorder="1" applyAlignment="1">
      <alignment horizontal="right" vertical="center"/>
    </xf>
    <xf numFmtId="166" fontId="14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center" vertical="center" wrapText="1"/>
    </xf>
    <xf numFmtId="9" fontId="2" fillId="0" borderId="0" xfId="29" applyFont="1" applyFill="1" applyBorder="1" applyAlignment="1">
      <alignment horizontal="center" vertical="center" wrapText="1"/>
    </xf>
    <xf numFmtId="43" fontId="2" fillId="0" borderId="0" xfId="28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9" fontId="21" fillId="0" borderId="2" xfId="29" applyFont="1" applyBorder="1" applyAlignment="1">
      <alignment horizontal="center" vertical="center" wrapText="1"/>
    </xf>
    <xf numFmtId="166" fontId="21" fillId="0" borderId="2" xfId="28" applyNumberFormat="1" applyFont="1" applyBorder="1" applyAlignment="1">
      <alignment horizontal="right" vertical="center"/>
    </xf>
    <xf numFmtId="166" fontId="21" fillId="0" borderId="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 wrapText="1"/>
    </xf>
    <xf numFmtId="9" fontId="29" fillId="0" borderId="2" xfId="29" applyFont="1" applyBorder="1" applyAlignment="1">
      <alignment horizontal="center" vertical="center" wrapText="1"/>
    </xf>
    <xf numFmtId="166" fontId="29" fillId="0" borderId="2" xfId="28" applyNumberFormat="1" applyFont="1" applyBorder="1" applyAlignment="1">
      <alignment horizontal="right" vertical="center"/>
    </xf>
    <xf numFmtId="166" fontId="29" fillId="0" borderId="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top" wrapText="1"/>
    </xf>
    <xf numFmtId="0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0" borderId="0" xfId="28" applyNumberFormat="1" applyFont="1" applyAlignment="1">
      <alignment horizontal="right" vertical="top" wrapText="1"/>
    </xf>
    <xf numFmtId="0" fontId="33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center" vertical="center"/>
    </xf>
    <xf numFmtId="7" fontId="23" fillId="3" borderId="1" xfId="0" applyNumberFormat="1" applyFont="1" applyFill="1" applyBorder="1" applyAlignment="1">
      <alignment horizontal="center" vertical="center" wrapText="1"/>
    </xf>
    <xf numFmtId="7" fontId="23" fillId="3" borderId="4" xfId="0" applyNumberFormat="1" applyFont="1" applyFill="1" applyBorder="1" applyAlignment="1">
      <alignment horizontal="center" vertical="center" wrapText="1"/>
    </xf>
    <xf numFmtId="7" fontId="24" fillId="3" borderId="1" xfId="0" applyNumberFormat="1" applyFont="1" applyFill="1" applyBorder="1" applyAlignment="1">
      <alignment horizontal="center" vertical="center" wrapText="1"/>
    </xf>
    <xf numFmtId="7" fontId="24" fillId="3" borderId="4" xfId="0" applyNumberFormat="1" applyFont="1" applyFill="1" applyBorder="1" applyAlignment="1">
      <alignment horizontal="center" vertical="center" wrapText="1"/>
    </xf>
    <xf numFmtId="9" fontId="24" fillId="3" borderId="1" xfId="0" applyNumberFormat="1" applyFont="1" applyFill="1" applyBorder="1" applyAlignment="1">
      <alignment horizontal="center" vertical="center" wrapText="1"/>
    </xf>
    <xf numFmtId="9" fontId="24" fillId="3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right" vertical="top" wrapText="1"/>
    </xf>
    <xf numFmtId="0" fontId="10" fillId="4" borderId="6" xfId="0" applyFont="1" applyFill="1" applyBorder="1" applyAlignment="1">
      <alignment horizontal="right" vertical="top" wrapText="1"/>
    </xf>
    <xf numFmtId="0" fontId="10" fillId="4" borderId="5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164" fontId="24" fillId="3" borderId="4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" fontId="32" fillId="3" borderId="2" xfId="0" applyNumberFormat="1" applyFont="1" applyFill="1" applyBorder="1" applyAlignment="1">
      <alignment horizontal="center" vertical="center" wrapText="1"/>
    </xf>
    <xf numFmtId="1" fontId="3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31">
    <cellStyle name="Dziesiętny" xfId="28" builtinId="3"/>
    <cellStyle name="Excel Built-in Normal" xfId="6" xr:uid="{00000000-0005-0000-0000-000001000000}"/>
    <cellStyle name="Excel Built-in Normal 1" xfId="4" xr:uid="{00000000-0005-0000-0000-000002000000}"/>
    <cellStyle name="Excel Built-in Normal 2" xfId="27" xr:uid="{00000000-0005-0000-0000-000003000000}"/>
    <cellStyle name="Normalny" xfId="0" builtinId="0"/>
    <cellStyle name="Normalny 17" xfId="30" xr:uid="{0D3F8C77-5673-4432-8E61-830F90B28556}"/>
    <cellStyle name="Normalny 2" xfId="1" xr:uid="{00000000-0005-0000-0000-000006000000}"/>
    <cellStyle name="Normalny 2 2" xfId="3" xr:uid="{00000000-0005-0000-0000-000007000000}"/>
    <cellStyle name="Normalny 2 3" xfId="15" xr:uid="{00000000-0005-0000-0000-000008000000}"/>
    <cellStyle name="Normalny 2 4" xfId="19" xr:uid="{00000000-0005-0000-0000-000009000000}"/>
    <cellStyle name="Normalny 2 5" xfId="23" xr:uid="{00000000-0005-0000-0000-00000A000000}"/>
    <cellStyle name="Normalny 3" xfId="9" xr:uid="{00000000-0005-0000-0000-00000B000000}"/>
    <cellStyle name="Normalny 3 2" xfId="10" xr:uid="{00000000-0005-0000-0000-00000C000000}"/>
    <cellStyle name="Normalny 4" xfId="7" xr:uid="{00000000-0005-0000-0000-00000D000000}"/>
    <cellStyle name="Normalny 5" xfId="11" xr:uid="{00000000-0005-0000-0000-00000E000000}"/>
    <cellStyle name="Normalny 6" xfId="13" xr:uid="{00000000-0005-0000-0000-00000F000000}"/>
    <cellStyle name="Normalny 7" xfId="17" xr:uid="{00000000-0005-0000-0000-000010000000}"/>
    <cellStyle name="Normalny 8" xfId="21" xr:uid="{00000000-0005-0000-0000-000011000000}"/>
    <cellStyle name="Procentowy" xfId="29" builtinId="5"/>
    <cellStyle name="Procentowy 2" xfId="2" xr:uid="{00000000-0005-0000-0000-000013000000}"/>
    <cellStyle name="Procentowy 2 2" xfId="25" xr:uid="{00000000-0005-0000-0000-000014000000}"/>
    <cellStyle name="Procentowy 3" xfId="8" xr:uid="{00000000-0005-0000-0000-000015000000}"/>
    <cellStyle name="Procentowy 4" xfId="14" xr:uid="{00000000-0005-0000-0000-000016000000}"/>
    <cellStyle name="Procentowy 5" xfId="16" xr:uid="{00000000-0005-0000-0000-000017000000}"/>
    <cellStyle name="Procentowy 6" xfId="12" xr:uid="{00000000-0005-0000-0000-000018000000}"/>
    <cellStyle name="Procentowy 7" xfId="22" xr:uid="{00000000-0005-0000-0000-000019000000}"/>
    <cellStyle name="Walutowy 2 2" xfId="5" xr:uid="{00000000-0005-0000-0000-00001A000000}"/>
    <cellStyle name="Walutowy 2 3" xfId="18" xr:uid="{00000000-0005-0000-0000-00001B000000}"/>
    <cellStyle name="Walutowy 2 4" xfId="20" xr:uid="{00000000-0005-0000-0000-00001C000000}"/>
    <cellStyle name="Walutowy 2 5" xfId="24" xr:uid="{00000000-0005-0000-0000-00001D000000}"/>
    <cellStyle name="Walutowy 3" xfId="26" xr:uid="{00000000-0005-0000-0000-00001E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" name="Obraz 1" descr="http://d.adroll.com/cm/r/out">
          <a:extLst>
            <a:ext uri="{FF2B5EF4-FFF2-40B4-BE49-F238E27FC236}">
              <a16:creationId xmlns:a16="http://schemas.microsoft.com/office/drawing/2014/main" id="{49ECB33E-A9D1-43F3-A269-A59FC901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24</xdr:row>
      <xdr:rowOff>0</xdr:rowOff>
    </xdr:from>
    <xdr:to>
      <xdr:col>2</xdr:col>
      <xdr:colOff>28575</xdr:colOff>
      <xdr:row>24</xdr:row>
      <xdr:rowOff>9525</xdr:rowOff>
    </xdr:to>
    <xdr:pic>
      <xdr:nvPicPr>
        <xdr:cNvPr id="3" name="Obraz 2" descr="http://d.adroll.com/cm/b/out">
          <a:extLst>
            <a:ext uri="{FF2B5EF4-FFF2-40B4-BE49-F238E27FC236}">
              <a16:creationId xmlns:a16="http://schemas.microsoft.com/office/drawing/2014/main" id="{EFB1B857-D428-490E-BB43-B7691BD2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24</xdr:row>
      <xdr:rowOff>0</xdr:rowOff>
    </xdr:from>
    <xdr:to>
      <xdr:col>2</xdr:col>
      <xdr:colOff>47625</xdr:colOff>
      <xdr:row>24</xdr:row>
      <xdr:rowOff>9525</xdr:rowOff>
    </xdr:to>
    <xdr:pic>
      <xdr:nvPicPr>
        <xdr:cNvPr id="4" name="Obraz 3" descr="http://d.adroll.com/cm/x/out">
          <a:extLst>
            <a:ext uri="{FF2B5EF4-FFF2-40B4-BE49-F238E27FC236}">
              <a16:creationId xmlns:a16="http://schemas.microsoft.com/office/drawing/2014/main" id="{AF471A5A-B92D-4B3A-BB60-6A5BAF60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24</xdr:row>
      <xdr:rowOff>0</xdr:rowOff>
    </xdr:from>
    <xdr:to>
      <xdr:col>2</xdr:col>
      <xdr:colOff>66675</xdr:colOff>
      <xdr:row>24</xdr:row>
      <xdr:rowOff>9525</xdr:rowOff>
    </xdr:to>
    <xdr:pic>
      <xdr:nvPicPr>
        <xdr:cNvPr id="5" name="Obraz 4" descr="http://d.adroll.com/cm/l/out">
          <a:extLst>
            <a:ext uri="{FF2B5EF4-FFF2-40B4-BE49-F238E27FC236}">
              <a16:creationId xmlns:a16="http://schemas.microsoft.com/office/drawing/2014/main" id="{CE7E939F-87AC-4DB8-AAD1-DCDDA9A5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0</xdr:rowOff>
    </xdr:from>
    <xdr:to>
      <xdr:col>2</xdr:col>
      <xdr:colOff>85725</xdr:colOff>
      <xdr:row>24</xdr:row>
      <xdr:rowOff>9525</xdr:rowOff>
    </xdr:to>
    <xdr:pic>
      <xdr:nvPicPr>
        <xdr:cNvPr id="6" name="Obraz 5" descr="http://d.adroll.com/cm/o/out">
          <a:extLst>
            <a:ext uri="{FF2B5EF4-FFF2-40B4-BE49-F238E27FC236}">
              <a16:creationId xmlns:a16="http://schemas.microsoft.com/office/drawing/2014/main" id="{0C2CE30E-4EBF-4963-A196-996E1667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24</xdr:row>
      <xdr:rowOff>0</xdr:rowOff>
    </xdr:from>
    <xdr:to>
      <xdr:col>2</xdr:col>
      <xdr:colOff>104775</xdr:colOff>
      <xdr:row>24</xdr:row>
      <xdr:rowOff>9525</xdr:rowOff>
    </xdr:to>
    <xdr:pic>
      <xdr:nvPicPr>
        <xdr:cNvPr id="7" name="Obraz 6" descr="http://d.adroll.com/cm/g/out?google_nid=adroll5">
          <a:extLst>
            <a:ext uri="{FF2B5EF4-FFF2-40B4-BE49-F238E27FC236}">
              <a16:creationId xmlns:a16="http://schemas.microsoft.com/office/drawing/2014/main" id="{7A168701-39EF-4BD8-A724-C2ACEDAD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24</xdr:row>
      <xdr:rowOff>0</xdr:rowOff>
    </xdr:from>
    <xdr:to>
      <xdr:col>2</xdr:col>
      <xdr:colOff>123825</xdr:colOff>
      <xdr:row>24</xdr:row>
      <xdr:rowOff>9525</xdr:rowOff>
    </xdr:to>
    <xdr:pic>
      <xdr:nvPicPr>
        <xdr:cNvPr id="8" name="Obraz 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8609A-9F9C-4F61-B13B-D6AC0686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24</xdr:row>
      <xdr:rowOff>0</xdr:rowOff>
    </xdr:from>
    <xdr:to>
      <xdr:col>2</xdr:col>
      <xdr:colOff>142875</xdr:colOff>
      <xdr:row>24</xdr:row>
      <xdr:rowOff>9525</xdr:rowOff>
    </xdr:to>
    <xdr:pic>
      <xdr:nvPicPr>
        <xdr:cNvPr id="9" name="Obraz 8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059F002-D466-48F2-8978-28171CE7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24</xdr:row>
      <xdr:rowOff>0</xdr:rowOff>
    </xdr:from>
    <xdr:to>
      <xdr:col>2</xdr:col>
      <xdr:colOff>161925</xdr:colOff>
      <xdr:row>24</xdr:row>
      <xdr:rowOff>9525</xdr:rowOff>
    </xdr:to>
    <xdr:pic>
      <xdr:nvPicPr>
        <xdr:cNvPr id="10" name="Obraz 9" descr="http://ib.adnxs.com/seg?add=1684329&amp;t=2">
          <a:extLst>
            <a:ext uri="{FF2B5EF4-FFF2-40B4-BE49-F238E27FC236}">
              <a16:creationId xmlns:a16="http://schemas.microsoft.com/office/drawing/2014/main" id="{5C073545-8CCA-4F93-A202-211699DA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180975</xdr:colOff>
      <xdr:row>24</xdr:row>
      <xdr:rowOff>9525</xdr:rowOff>
    </xdr:to>
    <xdr:pic>
      <xdr:nvPicPr>
        <xdr:cNvPr id="11" name="Obraz 1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25C395-0D72-4564-8122-DFEB765F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24</xdr:row>
      <xdr:rowOff>0</xdr:rowOff>
    </xdr:from>
    <xdr:to>
      <xdr:col>2</xdr:col>
      <xdr:colOff>200025</xdr:colOff>
      <xdr:row>24</xdr:row>
      <xdr:rowOff>9525</xdr:rowOff>
    </xdr:to>
    <xdr:pic>
      <xdr:nvPicPr>
        <xdr:cNvPr id="12" name="Obraz 11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8E1EC01-5316-4877-8020-E602C97B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24</xdr:row>
      <xdr:rowOff>0</xdr:rowOff>
    </xdr:from>
    <xdr:to>
      <xdr:col>2</xdr:col>
      <xdr:colOff>219075</xdr:colOff>
      <xdr:row>24</xdr:row>
      <xdr:rowOff>9525</xdr:rowOff>
    </xdr:to>
    <xdr:pic>
      <xdr:nvPicPr>
        <xdr:cNvPr id="13" name="Obraz 12" descr="http://ib.adnxs.com/seg?add=2132101&amp;t=2">
          <a:extLst>
            <a:ext uri="{FF2B5EF4-FFF2-40B4-BE49-F238E27FC236}">
              <a16:creationId xmlns:a16="http://schemas.microsoft.com/office/drawing/2014/main" id="{980F8A88-22FE-4AEA-A469-DD300D2D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24</xdr:row>
      <xdr:rowOff>0</xdr:rowOff>
    </xdr:from>
    <xdr:to>
      <xdr:col>2</xdr:col>
      <xdr:colOff>238125</xdr:colOff>
      <xdr:row>24</xdr:row>
      <xdr:rowOff>9525</xdr:rowOff>
    </xdr:to>
    <xdr:pic>
      <xdr:nvPicPr>
        <xdr:cNvPr id="14" name="Obraz 1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11DF12-08EB-4C45-94FE-17894049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24</xdr:row>
      <xdr:rowOff>0</xdr:rowOff>
    </xdr:from>
    <xdr:to>
      <xdr:col>2</xdr:col>
      <xdr:colOff>257175</xdr:colOff>
      <xdr:row>24</xdr:row>
      <xdr:rowOff>9525</xdr:rowOff>
    </xdr:to>
    <xdr:pic>
      <xdr:nvPicPr>
        <xdr:cNvPr id="15" name="Obraz 14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A82B1A-15DE-4128-9C4E-03C151BC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276225</xdr:colOff>
      <xdr:row>24</xdr:row>
      <xdr:rowOff>9525</xdr:rowOff>
    </xdr:to>
    <xdr:sp macro="" textlink="">
      <xdr:nvSpPr>
        <xdr:cNvPr id="16" name="AutoShape 15" descr="http://ib.adnxs.com/seg?add=2927250&amp;t=2">
          <a:extLst>
            <a:ext uri="{FF2B5EF4-FFF2-40B4-BE49-F238E27FC236}">
              <a16:creationId xmlns:a16="http://schemas.microsoft.com/office/drawing/2014/main" id="{D4B95674-C36F-4F99-9401-B5067DA0F39B}"/>
            </a:ext>
          </a:extLst>
        </xdr:cNvPr>
        <xdr:cNvSpPr>
          <a:spLocks noChangeAspect="1" noChangeArrowheads="1"/>
        </xdr:cNvSpPr>
      </xdr:nvSpPr>
      <xdr:spPr bwMode="auto">
        <a:xfrm>
          <a:off x="297180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28</xdr:row>
      <xdr:rowOff>0</xdr:rowOff>
    </xdr:from>
    <xdr:ext cx="9525" cy="9525"/>
    <xdr:pic>
      <xdr:nvPicPr>
        <xdr:cNvPr id="17" name="Obraz 16" descr="http://d.adroll.com/cm/r/out">
          <a:extLst>
            <a:ext uri="{FF2B5EF4-FFF2-40B4-BE49-F238E27FC236}">
              <a16:creationId xmlns:a16="http://schemas.microsoft.com/office/drawing/2014/main" id="{DF6A5C6C-385A-4635-9E8D-64E0580C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28</xdr:row>
      <xdr:rowOff>0</xdr:rowOff>
    </xdr:from>
    <xdr:ext cx="9525" cy="9525"/>
    <xdr:pic>
      <xdr:nvPicPr>
        <xdr:cNvPr id="18" name="Obraz 17" descr="http://d.adroll.com/cm/b/out">
          <a:extLst>
            <a:ext uri="{FF2B5EF4-FFF2-40B4-BE49-F238E27FC236}">
              <a16:creationId xmlns:a16="http://schemas.microsoft.com/office/drawing/2014/main" id="{A3EA090F-B4F4-4E78-9AE9-63D35DC1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28</xdr:row>
      <xdr:rowOff>0</xdr:rowOff>
    </xdr:from>
    <xdr:ext cx="9525" cy="9525"/>
    <xdr:pic>
      <xdr:nvPicPr>
        <xdr:cNvPr id="19" name="Obraz 18" descr="http://d.adroll.com/cm/x/out">
          <a:extLst>
            <a:ext uri="{FF2B5EF4-FFF2-40B4-BE49-F238E27FC236}">
              <a16:creationId xmlns:a16="http://schemas.microsoft.com/office/drawing/2014/main" id="{A199A524-67EB-4847-A83C-D0C21645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28</xdr:row>
      <xdr:rowOff>0</xdr:rowOff>
    </xdr:from>
    <xdr:ext cx="9525" cy="9525"/>
    <xdr:pic>
      <xdr:nvPicPr>
        <xdr:cNvPr id="20" name="Obraz 19" descr="http://d.adroll.com/cm/l/out">
          <a:extLst>
            <a:ext uri="{FF2B5EF4-FFF2-40B4-BE49-F238E27FC236}">
              <a16:creationId xmlns:a16="http://schemas.microsoft.com/office/drawing/2014/main" id="{5A950A75-8300-4386-ACBC-9CB450F2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28</xdr:row>
      <xdr:rowOff>0</xdr:rowOff>
    </xdr:from>
    <xdr:ext cx="9525" cy="9525"/>
    <xdr:pic>
      <xdr:nvPicPr>
        <xdr:cNvPr id="21" name="Obraz 20" descr="http://d.adroll.com/cm/o/out">
          <a:extLst>
            <a:ext uri="{FF2B5EF4-FFF2-40B4-BE49-F238E27FC236}">
              <a16:creationId xmlns:a16="http://schemas.microsoft.com/office/drawing/2014/main" id="{C1BBBA68-39EA-435F-BFC4-F336AFF0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28</xdr:row>
      <xdr:rowOff>0</xdr:rowOff>
    </xdr:from>
    <xdr:ext cx="9525" cy="9525"/>
    <xdr:pic>
      <xdr:nvPicPr>
        <xdr:cNvPr id="22" name="Obraz 21" descr="http://d.adroll.com/cm/g/out?google_nid=adroll5">
          <a:extLst>
            <a:ext uri="{FF2B5EF4-FFF2-40B4-BE49-F238E27FC236}">
              <a16:creationId xmlns:a16="http://schemas.microsoft.com/office/drawing/2014/main" id="{812928FC-9EC5-465F-BAA9-A81D4C71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28</xdr:row>
      <xdr:rowOff>0</xdr:rowOff>
    </xdr:from>
    <xdr:ext cx="9525" cy="9525"/>
    <xdr:pic>
      <xdr:nvPicPr>
        <xdr:cNvPr id="23" name="Obraz 22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2AA23C-10FA-408C-B74E-9D86F159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28</xdr:row>
      <xdr:rowOff>0</xdr:rowOff>
    </xdr:from>
    <xdr:ext cx="9525" cy="9525"/>
    <xdr:pic>
      <xdr:nvPicPr>
        <xdr:cNvPr id="24" name="Obraz 23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AF00EA-92B1-49A3-A87C-FA46595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28</xdr:row>
      <xdr:rowOff>0</xdr:rowOff>
    </xdr:from>
    <xdr:ext cx="9525" cy="9525"/>
    <xdr:pic>
      <xdr:nvPicPr>
        <xdr:cNvPr id="25" name="Obraz 24" descr="http://ib.adnxs.com/seg?add=1684329&amp;t=2">
          <a:extLst>
            <a:ext uri="{FF2B5EF4-FFF2-40B4-BE49-F238E27FC236}">
              <a16:creationId xmlns:a16="http://schemas.microsoft.com/office/drawing/2014/main" id="{BA6C90C5-66E9-4617-936F-4029B7B1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28</xdr:row>
      <xdr:rowOff>0</xdr:rowOff>
    </xdr:from>
    <xdr:ext cx="9525" cy="9525"/>
    <xdr:pic>
      <xdr:nvPicPr>
        <xdr:cNvPr id="26" name="Obraz 25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8FCC34-5F74-416C-B10A-27ED300C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28</xdr:row>
      <xdr:rowOff>0</xdr:rowOff>
    </xdr:from>
    <xdr:ext cx="9525" cy="9525"/>
    <xdr:pic>
      <xdr:nvPicPr>
        <xdr:cNvPr id="27" name="Obraz 26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175B6C-E720-492C-81CA-03287583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28</xdr:row>
      <xdr:rowOff>0</xdr:rowOff>
    </xdr:from>
    <xdr:ext cx="9525" cy="9525"/>
    <xdr:pic>
      <xdr:nvPicPr>
        <xdr:cNvPr id="28" name="Obraz 27" descr="http://ib.adnxs.com/seg?add=2132101&amp;t=2">
          <a:extLst>
            <a:ext uri="{FF2B5EF4-FFF2-40B4-BE49-F238E27FC236}">
              <a16:creationId xmlns:a16="http://schemas.microsoft.com/office/drawing/2014/main" id="{271BB56B-B817-439F-B181-D7F0CE34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28</xdr:row>
      <xdr:rowOff>0</xdr:rowOff>
    </xdr:from>
    <xdr:ext cx="9525" cy="9525"/>
    <xdr:pic>
      <xdr:nvPicPr>
        <xdr:cNvPr id="29" name="Obraz 28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BB54935-B74E-4F13-978F-781D2339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247650</xdr:colOff>
      <xdr:row>28</xdr:row>
      <xdr:rowOff>0</xdr:rowOff>
    </xdr:from>
    <xdr:ext cx="9525" cy="9525"/>
    <xdr:pic>
      <xdr:nvPicPr>
        <xdr:cNvPr id="30" name="Obraz 29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488821-E44D-449F-8A4E-B851D177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266700</xdr:colOff>
      <xdr:row>28</xdr:row>
      <xdr:rowOff>0</xdr:rowOff>
    </xdr:from>
    <xdr:ext cx="9525" cy="9525"/>
    <xdr:sp macro="" textlink="">
      <xdr:nvSpPr>
        <xdr:cNvPr id="31" name="AutoShape 15" descr="http://ib.adnxs.com/seg?add=2927250&amp;t=2">
          <a:extLst>
            <a:ext uri="{FF2B5EF4-FFF2-40B4-BE49-F238E27FC236}">
              <a16:creationId xmlns:a16="http://schemas.microsoft.com/office/drawing/2014/main" id="{BD305203-BB1F-4B7C-A439-47B52311159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0220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2" name="Obraz 31" descr="http://d.adroll.com/cm/r/out">
          <a:extLst>
            <a:ext uri="{FF2B5EF4-FFF2-40B4-BE49-F238E27FC236}">
              <a16:creationId xmlns:a16="http://schemas.microsoft.com/office/drawing/2014/main" id="{263960AD-7C86-48B5-A875-4CD1BC75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33</xdr:row>
      <xdr:rowOff>0</xdr:rowOff>
    </xdr:from>
    <xdr:ext cx="9525" cy="9525"/>
    <xdr:pic>
      <xdr:nvPicPr>
        <xdr:cNvPr id="33" name="Obraz 32" descr="http://d.adroll.com/cm/b/out">
          <a:extLst>
            <a:ext uri="{FF2B5EF4-FFF2-40B4-BE49-F238E27FC236}">
              <a16:creationId xmlns:a16="http://schemas.microsoft.com/office/drawing/2014/main" id="{C8AFF360-8F32-4F86-ADE8-FD94329B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33</xdr:row>
      <xdr:rowOff>0</xdr:rowOff>
    </xdr:from>
    <xdr:ext cx="9525" cy="9525"/>
    <xdr:pic>
      <xdr:nvPicPr>
        <xdr:cNvPr id="34" name="Obraz 33" descr="http://d.adroll.com/cm/x/out">
          <a:extLst>
            <a:ext uri="{FF2B5EF4-FFF2-40B4-BE49-F238E27FC236}">
              <a16:creationId xmlns:a16="http://schemas.microsoft.com/office/drawing/2014/main" id="{BED97679-785F-4AC3-AB87-12B06615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33</xdr:row>
      <xdr:rowOff>0</xdr:rowOff>
    </xdr:from>
    <xdr:ext cx="9525" cy="9525"/>
    <xdr:pic>
      <xdr:nvPicPr>
        <xdr:cNvPr id="35" name="Obraz 34" descr="http://d.adroll.com/cm/l/out">
          <a:extLst>
            <a:ext uri="{FF2B5EF4-FFF2-40B4-BE49-F238E27FC236}">
              <a16:creationId xmlns:a16="http://schemas.microsoft.com/office/drawing/2014/main" id="{AC2C19B6-BCDD-4722-A234-73476F92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33</xdr:row>
      <xdr:rowOff>0</xdr:rowOff>
    </xdr:from>
    <xdr:ext cx="9525" cy="9525"/>
    <xdr:pic>
      <xdr:nvPicPr>
        <xdr:cNvPr id="36" name="Obraz 35" descr="http://d.adroll.com/cm/o/out">
          <a:extLst>
            <a:ext uri="{FF2B5EF4-FFF2-40B4-BE49-F238E27FC236}">
              <a16:creationId xmlns:a16="http://schemas.microsoft.com/office/drawing/2014/main" id="{C933ABC3-D4AF-49F7-B55E-1279E7FD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33</xdr:row>
      <xdr:rowOff>0</xdr:rowOff>
    </xdr:from>
    <xdr:ext cx="9525" cy="9525"/>
    <xdr:pic>
      <xdr:nvPicPr>
        <xdr:cNvPr id="37" name="Obraz 36" descr="http://d.adroll.com/cm/g/out?google_nid=adroll5">
          <a:extLst>
            <a:ext uri="{FF2B5EF4-FFF2-40B4-BE49-F238E27FC236}">
              <a16:creationId xmlns:a16="http://schemas.microsoft.com/office/drawing/2014/main" id="{C59EF1D7-7782-4C90-8E6C-7FA40B2C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33</xdr:row>
      <xdr:rowOff>0</xdr:rowOff>
    </xdr:from>
    <xdr:ext cx="9525" cy="9525"/>
    <xdr:pic>
      <xdr:nvPicPr>
        <xdr:cNvPr id="38" name="Obraz 37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8F4A5B-9999-4E13-BE42-4A836F9E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33</xdr:row>
      <xdr:rowOff>0</xdr:rowOff>
    </xdr:from>
    <xdr:ext cx="9525" cy="9525"/>
    <xdr:pic>
      <xdr:nvPicPr>
        <xdr:cNvPr id="39" name="Obraz 38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6A2FC3-1C7F-4242-BC1B-0B04640B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33</xdr:row>
      <xdr:rowOff>0</xdr:rowOff>
    </xdr:from>
    <xdr:ext cx="9525" cy="9525"/>
    <xdr:pic>
      <xdr:nvPicPr>
        <xdr:cNvPr id="40" name="Obraz 39" descr="http://ib.adnxs.com/seg?add=1684329&amp;t=2">
          <a:extLst>
            <a:ext uri="{FF2B5EF4-FFF2-40B4-BE49-F238E27FC236}">
              <a16:creationId xmlns:a16="http://schemas.microsoft.com/office/drawing/2014/main" id="{66ACB9CF-C660-4513-800C-F1183F3C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33</xdr:row>
      <xdr:rowOff>0</xdr:rowOff>
    </xdr:from>
    <xdr:ext cx="9525" cy="9525"/>
    <xdr:pic>
      <xdr:nvPicPr>
        <xdr:cNvPr id="41" name="Obraz 40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AEB795-B50E-424A-A77D-486C501B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33</xdr:row>
      <xdr:rowOff>0</xdr:rowOff>
    </xdr:from>
    <xdr:ext cx="9525" cy="9525"/>
    <xdr:pic>
      <xdr:nvPicPr>
        <xdr:cNvPr id="42" name="Obraz 41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7B8303-AB5E-43CA-B785-D53C1649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33</xdr:row>
      <xdr:rowOff>0</xdr:rowOff>
    </xdr:from>
    <xdr:ext cx="9525" cy="9525"/>
    <xdr:pic>
      <xdr:nvPicPr>
        <xdr:cNvPr id="43" name="Obraz 42" descr="http://ib.adnxs.com/seg?add=2132101&amp;t=2">
          <a:extLst>
            <a:ext uri="{FF2B5EF4-FFF2-40B4-BE49-F238E27FC236}">
              <a16:creationId xmlns:a16="http://schemas.microsoft.com/office/drawing/2014/main" id="{3B1D459E-624D-4167-A12B-71296B8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33</xdr:row>
      <xdr:rowOff>0</xdr:rowOff>
    </xdr:from>
    <xdr:ext cx="9525" cy="9525"/>
    <xdr:pic>
      <xdr:nvPicPr>
        <xdr:cNvPr id="44" name="Obraz 43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29A111-7A49-4664-9F94-B94E0DF6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247650</xdr:colOff>
      <xdr:row>33</xdr:row>
      <xdr:rowOff>0</xdr:rowOff>
    </xdr:from>
    <xdr:ext cx="9525" cy="9525"/>
    <xdr:pic>
      <xdr:nvPicPr>
        <xdr:cNvPr id="45" name="Obraz 44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267E9C-7DF1-4EC1-A1D0-926D3756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266700</xdr:colOff>
      <xdr:row>33</xdr:row>
      <xdr:rowOff>0</xdr:rowOff>
    </xdr:from>
    <xdr:ext cx="9525" cy="9525"/>
    <xdr:sp macro="" textlink="">
      <xdr:nvSpPr>
        <xdr:cNvPr id="46" name="AutoShape 15" descr="http://ib.adnxs.com/seg?add=2927250&amp;t=2">
          <a:extLst>
            <a:ext uri="{FF2B5EF4-FFF2-40B4-BE49-F238E27FC236}">
              <a16:creationId xmlns:a16="http://schemas.microsoft.com/office/drawing/2014/main" id="{7EE3484C-024B-4706-BD0E-67A61155F8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926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2"/>
  <sheetViews>
    <sheetView tabSelected="1" zoomScaleNormal="100" workbookViewId="0">
      <selection activeCell="B13" sqref="B13"/>
    </sheetView>
  </sheetViews>
  <sheetFormatPr defaultColWidth="8.75" defaultRowHeight="15"/>
  <cols>
    <col min="1" max="1" width="4" style="1" customWidth="1"/>
    <col min="2" max="2" width="48.625" style="1" customWidth="1"/>
    <col min="3" max="3" width="12.625" style="1" customWidth="1"/>
    <col min="4" max="4" width="13" style="1" customWidth="1"/>
    <col min="5" max="6" width="13.125" style="1" customWidth="1"/>
    <col min="7" max="7" width="7.875" style="1" customWidth="1"/>
    <col min="8" max="8" width="6.75" style="6" customWidth="1"/>
    <col min="9" max="9" width="8.75" style="7" customWidth="1"/>
    <col min="10" max="10" width="10.875" style="4" customWidth="1"/>
    <col min="11" max="11" width="5.5" style="2" customWidth="1"/>
    <col min="12" max="12" width="11.625" style="1" customWidth="1"/>
    <col min="13" max="13" width="12.25" style="1" customWidth="1"/>
    <col min="14" max="14" width="15.625" style="88" customWidth="1"/>
    <col min="15" max="16384" width="8.75" style="1"/>
  </cols>
  <sheetData>
    <row r="1" spans="1:16" s="13" customFormat="1" ht="14.25" customHeight="1">
      <c r="A1" s="9"/>
      <c r="B1" s="10"/>
      <c r="C1" s="9"/>
      <c r="D1" s="11"/>
      <c r="E1" s="11"/>
      <c r="F1" s="11"/>
      <c r="G1" s="11"/>
      <c r="H1" s="11"/>
      <c r="I1" s="9"/>
      <c r="J1" s="155" t="s">
        <v>70</v>
      </c>
      <c r="K1" s="155"/>
      <c r="L1" s="155"/>
      <c r="M1" s="155"/>
      <c r="N1" s="12"/>
      <c r="P1" s="9"/>
    </row>
    <row r="2" spans="1:16" s="13" customFormat="1" ht="15" customHeight="1">
      <c r="A2" s="181" t="s">
        <v>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4"/>
      <c r="O2" s="14"/>
      <c r="P2" s="9"/>
    </row>
    <row r="3" spans="1:16" s="13" customFormat="1" ht="30" customHeight="1">
      <c r="A3" s="180" t="s">
        <v>66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4"/>
      <c r="O3" s="14"/>
      <c r="P3" s="9"/>
    </row>
    <row r="4" spans="1:16" s="77" customFormat="1" ht="29.25" customHeight="1">
      <c r="A4" s="176" t="s">
        <v>0</v>
      </c>
      <c r="B4" s="177" t="s">
        <v>6</v>
      </c>
      <c r="C4" s="178" t="s">
        <v>7</v>
      </c>
      <c r="D4" s="179"/>
      <c r="E4" s="178" t="s">
        <v>8</v>
      </c>
      <c r="F4" s="179"/>
      <c r="G4" s="182" t="s">
        <v>3</v>
      </c>
      <c r="H4" s="183" t="s">
        <v>31</v>
      </c>
      <c r="I4" s="156" t="s">
        <v>9</v>
      </c>
      <c r="J4" s="158" t="s">
        <v>10</v>
      </c>
      <c r="K4" s="160" t="s">
        <v>67</v>
      </c>
      <c r="L4" s="171" t="s">
        <v>11</v>
      </c>
      <c r="M4" s="171" t="s">
        <v>12</v>
      </c>
      <c r="N4" s="76"/>
    </row>
    <row r="5" spans="1:16" s="77" customFormat="1" ht="24" customHeight="1">
      <c r="A5" s="176"/>
      <c r="B5" s="177"/>
      <c r="C5" s="78" t="s">
        <v>1</v>
      </c>
      <c r="D5" s="78" t="s">
        <v>2</v>
      </c>
      <c r="E5" s="78" t="s">
        <v>1</v>
      </c>
      <c r="F5" s="78" t="s">
        <v>2</v>
      </c>
      <c r="G5" s="182"/>
      <c r="H5" s="183"/>
      <c r="I5" s="157"/>
      <c r="J5" s="159"/>
      <c r="K5" s="161"/>
      <c r="L5" s="172"/>
      <c r="M5" s="172"/>
      <c r="N5" s="76"/>
    </row>
    <row r="6" spans="1:16" s="81" customFormat="1" ht="11.25">
      <c r="A6" s="79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79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86"/>
    </row>
    <row r="7" spans="1:16" s="8" customFormat="1">
      <c r="A7" s="173" t="s">
        <v>13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30"/>
    </row>
    <row r="8" spans="1:16" ht="36">
      <c r="A8" s="49">
        <v>1</v>
      </c>
      <c r="B8" s="82" t="s">
        <v>32</v>
      </c>
      <c r="C8" s="83" t="s">
        <v>33</v>
      </c>
      <c r="D8" s="83" t="s">
        <v>45</v>
      </c>
      <c r="E8" s="84"/>
      <c r="F8" s="85"/>
      <c r="G8" s="85" t="s">
        <v>34</v>
      </c>
      <c r="H8" s="49">
        <v>2</v>
      </c>
      <c r="I8" s="50"/>
      <c r="J8" s="53">
        <f>I8*H8</f>
        <v>0</v>
      </c>
      <c r="K8" s="52"/>
      <c r="L8" s="54">
        <f>J8*K8</f>
        <v>0</v>
      </c>
      <c r="M8" s="53">
        <f>(J8+L8)</f>
        <v>0</v>
      </c>
      <c r="N8" s="87"/>
    </row>
    <row r="9" spans="1:16">
      <c r="A9" s="17"/>
      <c r="B9" s="165" t="s">
        <v>14</v>
      </c>
      <c r="C9" s="166"/>
      <c r="D9" s="166"/>
      <c r="E9" s="166"/>
      <c r="F9" s="166"/>
      <c r="G9" s="166"/>
      <c r="H9" s="166"/>
      <c r="I9" s="167"/>
      <c r="J9" s="61">
        <f>SUM(J8:J8)</f>
        <v>0</v>
      </c>
      <c r="K9" s="23"/>
      <c r="L9" s="55">
        <f>SUM(L8:L8)</f>
        <v>0</v>
      </c>
      <c r="M9" s="56">
        <f>SUM(M8:M8)</f>
        <v>0</v>
      </c>
    </row>
    <row r="10" spans="1:16" s="21" customFormat="1">
      <c r="A10" s="24"/>
      <c r="B10" s="24"/>
      <c r="C10" s="24"/>
      <c r="D10" s="24"/>
      <c r="E10" s="24"/>
      <c r="F10" s="19"/>
      <c r="G10" s="24"/>
      <c r="H10" s="25"/>
      <c r="I10" s="26"/>
      <c r="J10" s="27"/>
      <c r="K10" s="28"/>
      <c r="L10" s="29"/>
      <c r="M10" s="19"/>
      <c r="N10" s="89"/>
    </row>
    <row r="11" spans="1:16">
      <c r="A11" s="162" t="s">
        <v>15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90"/>
    </row>
    <row r="12" spans="1:16" s="105" customFormat="1" ht="60">
      <c r="A12" s="98">
        <v>1</v>
      </c>
      <c r="B12" s="99" t="s">
        <v>71</v>
      </c>
      <c r="C12" s="100" t="s">
        <v>44</v>
      </c>
      <c r="D12" s="100" t="s">
        <v>45</v>
      </c>
      <c r="E12" s="101"/>
      <c r="F12" s="100"/>
      <c r="G12" s="100" t="s">
        <v>4</v>
      </c>
      <c r="H12" s="102">
        <v>1</v>
      </c>
      <c r="I12" s="103"/>
      <c r="J12" s="53">
        <f>I12*H12</f>
        <v>0</v>
      </c>
      <c r="K12" s="52"/>
      <c r="L12" s="54">
        <f>J12*K12</f>
        <v>0</v>
      </c>
      <c r="M12" s="53">
        <f>(J12+L12)</f>
        <v>0</v>
      </c>
      <c r="N12" s="104"/>
    </row>
    <row r="13" spans="1:16" s="105" customFormat="1" ht="24">
      <c r="A13" s="106">
        <v>2</v>
      </c>
      <c r="B13" s="107" t="s">
        <v>46</v>
      </c>
      <c r="C13" s="108" t="s">
        <v>47</v>
      </c>
      <c r="D13" s="108" t="s">
        <v>45</v>
      </c>
      <c r="E13" s="106"/>
      <c r="F13" s="109"/>
      <c r="G13" s="110" t="s">
        <v>48</v>
      </c>
      <c r="H13" s="106">
        <v>7</v>
      </c>
      <c r="I13" s="111"/>
      <c r="J13" s="53">
        <f>I13*H13</f>
        <v>0</v>
      </c>
      <c r="K13" s="52"/>
      <c r="L13" s="54">
        <f>J13*K13</f>
        <v>0</v>
      </c>
      <c r="M13" s="53">
        <f>(J13+L13)</f>
        <v>0</v>
      </c>
      <c r="N13" s="104"/>
    </row>
    <row r="14" spans="1:16" s="3" customFormat="1">
      <c r="A14" s="18"/>
      <c r="B14" s="168" t="s">
        <v>16</v>
      </c>
      <c r="C14" s="169"/>
      <c r="D14" s="169"/>
      <c r="E14" s="169"/>
      <c r="F14" s="169"/>
      <c r="G14" s="169"/>
      <c r="H14" s="169"/>
      <c r="I14" s="170"/>
      <c r="J14" s="62">
        <f>SUM(J12:J13)</f>
        <v>0</v>
      </c>
      <c r="K14" s="22"/>
      <c r="L14" s="63">
        <f>SUM(L12:L13)</f>
        <v>0</v>
      </c>
      <c r="M14" s="64">
        <f>SUM(M12:M13)</f>
        <v>0</v>
      </c>
      <c r="N14" s="88"/>
    </row>
    <row r="15" spans="1:16" s="21" customFormat="1">
      <c r="A15" s="24"/>
      <c r="B15" s="24"/>
      <c r="C15" s="24"/>
      <c r="D15" s="24"/>
      <c r="E15" s="24"/>
      <c r="F15" s="19"/>
      <c r="G15" s="24"/>
      <c r="H15" s="25"/>
      <c r="I15" s="26"/>
      <c r="J15" s="27"/>
      <c r="K15" s="20"/>
      <c r="L15" s="29"/>
      <c r="M15" s="19"/>
      <c r="N15" s="89"/>
    </row>
    <row r="16" spans="1:16">
      <c r="A16" s="162" t="s">
        <v>30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N16" s="90"/>
    </row>
    <row r="17" spans="1:14" s="123" customFormat="1" ht="24">
      <c r="A17" s="117">
        <v>1</v>
      </c>
      <c r="B17" s="118" t="s">
        <v>49</v>
      </c>
      <c r="C17" s="119" t="s">
        <v>50</v>
      </c>
      <c r="D17" s="120" t="s">
        <v>64</v>
      </c>
      <c r="E17" s="121"/>
      <c r="F17" s="121"/>
      <c r="G17" s="121" t="s">
        <v>51</v>
      </c>
      <c r="H17" s="102">
        <v>3</v>
      </c>
      <c r="I17" s="122"/>
      <c r="J17" s="113">
        <f>H17*I17</f>
        <v>0</v>
      </c>
      <c r="K17" s="114"/>
      <c r="L17" s="115">
        <f>J17*K17</f>
        <v>0</v>
      </c>
      <c r="M17" s="116">
        <f>(J17+L17)</f>
        <v>0</v>
      </c>
      <c r="N17" s="104"/>
    </row>
    <row r="18" spans="1:14">
      <c r="A18" s="17"/>
      <c r="B18" s="165" t="s">
        <v>17</v>
      </c>
      <c r="C18" s="166"/>
      <c r="D18" s="166"/>
      <c r="E18" s="166"/>
      <c r="F18" s="166"/>
      <c r="G18" s="166"/>
      <c r="H18" s="166"/>
      <c r="I18" s="167"/>
      <c r="J18" s="65">
        <f>SUM(J17:J17)</f>
        <v>0</v>
      </c>
      <c r="K18" s="66"/>
      <c r="L18" s="67">
        <f>SUM(L17:L17)</f>
        <v>0</v>
      </c>
      <c r="M18" s="68">
        <f>SUM(M17:M17)</f>
        <v>0</v>
      </c>
    </row>
    <row r="19" spans="1:14" s="69" customFormat="1">
      <c r="I19" s="70"/>
      <c r="J19" s="70"/>
      <c r="K19" s="71"/>
      <c r="N19" s="91"/>
    </row>
    <row r="20" spans="1:14" s="5" customFormat="1">
      <c r="A20" s="162" t="s">
        <v>40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90"/>
    </row>
    <row r="21" spans="1:14" s="5" customFormat="1" ht="180">
      <c r="A21" s="49">
        <v>1</v>
      </c>
      <c r="B21" s="92" t="s">
        <v>35</v>
      </c>
      <c r="C21" s="93" t="s">
        <v>36</v>
      </c>
      <c r="D21" s="93" t="s">
        <v>37</v>
      </c>
      <c r="E21" s="94"/>
      <c r="G21" s="95" t="s">
        <v>38</v>
      </c>
      <c r="H21" s="51">
        <v>1</v>
      </c>
      <c r="I21" s="57"/>
      <c r="J21" s="58">
        <f>H21*I21</f>
        <v>0</v>
      </c>
      <c r="K21" s="16"/>
      <c r="L21" s="59">
        <f>J21*K21</f>
        <v>0</v>
      </c>
      <c r="M21" s="60">
        <f>(J21+L21)</f>
        <v>0</v>
      </c>
      <c r="N21" s="87"/>
    </row>
    <row r="22" spans="1:14" s="5" customFormat="1">
      <c r="A22" s="17"/>
      <c r="B22" s="165" t="s">
        <v>41</v>
      </c>
      <c r="C22" s="166"/>
      <c r="D22" s="166"/>
      <c r="E22" s="166"/>
      <c r="F22" s="166"/>
      <c r="G22" s="166"/>
      <c r="H22" s="166"/>
      <c r="I22" s="167"/>
      <c r="J22" s="65">
        <f>SUM(J21:J21)</f>
        <v>0</v>
      </c>
      <c r="K22" s="66"/>
      <c r="L22" s="67">
        <f>SUM(L21:L21)</f>
        <v>0</v>
      </c>
      <c r="M22" s="68">
        <f>SUM(M21:M21)</f>
        <v>0</v>
      </c>
      <c r="N22" s="88"/>
    </row>
    <row r="23" spans="1:14" s="105" customFormat="1">
      <c r="A23" s="124"/>
      <c r="B23" s="125"/>
      <c r="C23" s="125"/>
      <c r="D23" s="125"/>
      <c r="E23" s="125"/>
      <c r="F23" s="125"/>
      <c r="G23" s="125"/>
      <c r="H23" s="125"/>
      <c r="I23" s="125"/>
      <c r="J23" s="126"/>
      <c r="K23" s="127"/>
      <c r="L23" s="128"/>
      <c r="M23" s="129"/>
      <c r="N23" s="112"/>
    </row>
    <row r="24" spans="1:14" s="5" customForma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4"/>
      <c r="N24" s="90"/>
    </row>
    <row r="25" spans="1:14" s="149" customFormat="1">
      <c r="A25" s="141">
        <v>1</v>
      </c>
      <c r="B25" s="47" t="s">
        <v>39</v>
      </c>
      <c r="C25" s="134">
        <v>740505.5</v>
      </c>
      <c r="D25" s="48" t="s">
        <v>63</v>
      </c>
      <c r="E25" s="143"/>
      <c r="F25" s="142"/>
      <c r="G25" s="48" t="s">
        <v>27</v>
      </c>
      <c r="H25" s="51">
        <v>1</v>
      </c>
      <c r="I25" s="57"/>
      <c r="J25" s="144">
        <f>H25*I25</f>
        <v>0</v>
      </c>
      <c r="K25" s="145"/>
      <c r="L25" s="146">
        <f>J25*K25</f>
        <v>0</v>
      </c>
      <c r="M25" s="147">
        <f>(J25+L25)</f>
        <v>0</v>
      </c>
      <c r="N25" s="148"/>
    </row>
    <row r="26" spans="1:14" s="5" customFormat="1">
      <c r="A26" s="17"/>
      <c r="B26" s="165" t="s">
        <v>43</v>
      </c>
      <c r="C26" s="166"/>
      <c r="D26" s="166"/>
      <c r="E26" s="166"/>
      <c r="F26" s="166"/>
      <c r="G26" s="166"/>
      <c r="H26" s="166"/>
      <c r="I26" s="167"/>
      <c r="J26" s="65">
        <f>SUM(J25:J25)</f>
        <v>0</v>
      </c>
      <c r="K26" s="66"/>
      <c r="L26" s="67">
        <f>SUM(L25:L25)</f>
        <v>0</v>
      </c>
      <c r="M26" s="68">
        <f>SUM(M25:M25)</f>
        <v>0</v>
      </c>
      <c r="N26" s="88"/>
    </row>
    <row r="27" spans="1:14" s="105" customFormat="1">
      <c r="A27" s="124"/>
      <c r="B27" s="125"/>
      <c r="C27" s="125"/>
      <c r="D27" s="125"/>
      <c r="E27" s="125"/>
      <c r="F27" s="125"/>
      <c r="G27" s="125"/>
      <c r="H27" s="125"/>
      <c r="I27" s="125"/>
      <c r="J27" s="126"/>
      <c r="K27" s="127"/>
      <c r="L27" s="128"/>
      <c r="M27" s="129"/>
      <c r="N27" s="112"/>
    </row>
    <row r="28" spans="1:14" s="5" customFormat="1">
      <c r="A28" s="162" t="s">
        <v>52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4"/>
      <c r="N28" s="90"/>
    </row>
    <row r="29" spans="1:14" s="5" customFormat="1" ht="24">
      <c r="A29" s="15">
        <v>1</v>
      </c>
      <c r="B29" s="47" t="s">
        <v>55</v>
      </c>
      <c r="C29" s="134" t="s">
        <v>54</v>
      </c>
      <c r="D29" s="93" t="s">
        <v>37</v>
      </c>
      <c r="E29" s="97"/>
      <c r="F29" s="96"/>
      <c r="G29" s="153" t="s">
        <v>65</v>
      </c>
      <c r="H29" s="51">
        <v>2</v>
      </c>
      <c r="I29" s="57"/>
      <c r="J29" s="58">
        <f>H29*I29</f>
        <v>0</v>
      </c>
      <c r="K29" s="16"/>
      <c r="L29" s="59">
        <f>J29*K29</f>
        <v>0</v>
      </c>
      <c r="M29" s="60">
        <f>(J29+L29)</f>
        <v>0</v>
      </c>
      <c r="N29" s="87"/>
    </row>
    <row r="30" spans="1:14" s="5" customFormat="1">
      <c r="A30" s="17"/>
      <c r="B30" s="165" t="s">
        <v>53</v>
      </c>
      <c r="C30" s="166"/>
      <c r="D30" s="166"/>
      <c r="E30" s="166"/>
      <c r="F30" s="166"/>
      <c r="G30" s="166"/>
      <c r="H30" s="166"/>
      <c r="I30" s="167"/>
      <c r="J30" s="65">
        <f>SUM(J29:J29)</f>
        <v>0</v>
      </c>
      <c r="K30" s="66"/>
      <c r="L30" s="67">
        <f>SUM(L29:L29)</f>
        <v>0</v>
      </c>
      <c r="M30" s="68">
        <f>SUM(M29:M29)</f>
        <v>0</v>
      </c>
      <c r="N30" s="88"/>
    </row>
    <row r="31" spans="1:14" s="105" customFormat="1">
      <c r="A31" s="124"/>
      <c r="B31" s="125"/>
      <c r="C31" s="125"/>
      <c r="D31" s="125"/>
      <c r="E31" s="125"/>
      <c r="F31" s="125"/>
      <c r="G31" s="125"/>
      <c r="H31" s="125"/>
      <c r="I31" s="125"/>
      <c r="J31" s="126"/>
      <c r="K31" s="127"/>
      <c r="L31" s="128"/>
      <c r="M31" s="129"/>
      <c r="N31" s="112"/>
    </row>
    <row r="32" spans="1:14" s="5" customFormat="1">
      <c r="A32" s="162" t="s">
        <v>56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90"/>
    </row>
    <row r="33" spans="1:14" s="132" customFormat="1" ht="24">
      <c r="A33" s="110">
        <v>1</v>
      </c>
      <c r="B33" s="47" t="s">
        <v>58</v>
      </c>
      <c r="C33" s="130" t="s">
        <v>59</v>
      </c>
      <c r="D33" s="48" t="s">
        <v>60</v>
      </c>
      <c r="E33" s="110"/>
      <c r="F33" s="110"/>
      <c r="G33" s="153" t="s">
        <v>65</v>
      </c>
      <c r="H33" s="110">
        <v>2</v>
      </c>
      <c r="I33" s="131"/>
      <c r="J33" s="58">
        <f>H33*I33</f>
        <v>0</v>
      </c>
      <c r="K33" s="16"/>
      <c r="L33" s="59">
        <f>J33*K33</f>
        <v>0</v>
      </c>
      <c r="M33" s="60">
        <f>(J33+L33)</f>
        <v>0</v>
      </c>
    </row>
    <row r="34" spans="1:14" s="140" customFormat="1" ht="16.5" customHeight="1">
      <c r="A34" s="133">
        <v>2</v>
      </c>
      <c r="B34" s="47" t="s">
        <v>62</v>
      </c>
      <c r="C34" s="134" t="s">
        <v>61</v>
      </c>
      <c r="D34" s="48" t="s">
        <v>60</v>
      </c>
      <c r="E34" s="135"/>
      <c r="F34" s="136"/>
      <c r="G34" s="153" t="s">
        <v>65</v>
      </c>
      <c r="H34" s="51">
        <v>2</v>
      </c>
      <c r="I34" s="57"/>
      <c r="J34" s="53">
        <f>H34*I34</f>
        <v>0</v>
      </c>
      <c r="K34" s="137"/>
      <c r="L34" s="138">
        <f>J34*K34</f>
        <v>0</v>
      </c>
      <c r="M34" s="139">
        <f>(J34+L34)</f>
        <v>0</v>
      </c>
    </row>
    <row r="35" spans="1:14" s="5" customFormat="1">
      <c r="A35" s="17"/>
      <c r="B35" s="165" t="s">
        <v>57</v>
      </c>
      <c r="C35" s="166"/>
      <c r="D35" s="166"/>
      <c r="E35" s="166"/>
      <c r="F35" s="166"/>
      <c r="G35" s="166"/>
      <c r="H35" s="166"/>
      <c r="I35" s="167"/>
      <c r="J35" s="65">
        <f>SUM(J33:J34)</f>
        <v>0</v>
      </c>
      <c r="K35" s="66"/>
      <c r="L35" s="67">
        <f>SUM(L33:L34)</f>
        <v>0</v>
      </c>
      <c r="M35" s="68">
        <f>SUM(M33:M34)</f>
        <v>0</v>
      </c>
      <c r="N35" s="88"/>
    </row>
    <row r="36" spans="1:14" s="69" customFormat="1">
      <c r="I36" s="70"/>
      <c r="J36" s="70"/>
      <c r="K36" s="71"/>
      <c r="N36" s="91"/>
    </row>
    <row r="37" spans="1:14" s="69" customFormat="1">
      <c r="I37" s="150"/>
      <c r="J37" s="151"/>
      <c r="K37" s="152"/>
      <c r="L37" s="151"/>
      <c r="M37" s="151"/>
      <c r="N37" s="91"/>
    </row>
    <row r="38" spans="1:14" s="69" customFormat="1">
      <c r="I38" s="70"/>
      <c r="J38" s="74"/>
      <c r="K38" s="73"/>
      <c r="L38" s="74"/>
      <c r="M38" s="74"/>
      <c r="N38" s="91"/>
    </row>
    <row r="39" spans="1:14" s="69" customFormat="1">
      <c r="I39" s="70"/>
      <c r="J39" s="154" t="s">
        <v>68</v>
      </c>
      <c r="K39" s="73"/>
      <c r="L39" s="75"/>
      <c r="M39" s="75"/>
      <c r="N39" s="91"/>
    </row>
    <row r="40" spans="1:14" s="69" customFormat="1">
      <c r="I40" s="70"/>
      <c r="J40" s="154" t="s">
        <v>69</v>
      </c>
      <c r="K40" s="71"/>
      <c r="L40" s="72"/>
      <c r="M40" s="72"/>
      <c r="N40" s="91"/>
    </row>
    <row r="41" spans="1:14" s="69" customFormat="1">
      <c r="I41" s="70"/>
      <c r="J41" s="70"/>
      <c r="K41" s="71"/>
      <c r="N41" s="91"/>
    </row>
    <row r="42" spans="1:14" s="69" customFormat="1">
      <c r="I42" s="70"/>
      <c r="J42" s="70"/>
      <c r="K42" s="71"/>
      <c r="N42" s="91"/>
    </row>
    <row r="43" spans="1:14" s="69" customFormat="1">
      <c r="I43" s="70"/>
      <c r="J43" s="70"/>
      <c r="K43" s="71"/>
      <c r="N43" s="91"/>
    </row>
    <row r="44" spans="1:14" s="69" customFormat="1">
      <c r="I44" s="70"/>
      <c r="J44" s="70"/>
      <c r="K44" s="71"/>
      <c r="N44" s="91"/>
    </row>
    <row r="45" spans="1:14" s="69" customFormat="1">
      <c r="I45" s="70"/>
      <c r="J45" s="70"/>
      <c r="K45" s="71"/>
      <c r="N45" s="91"/>
    </row>
    <row r="46" spans="1:14" s="69" customFormat="1">
      <c r="I46" s="70"/>
      <c r="J46" s="70"/>
      <c r="K46" s="71"/>
      <c r="N46" s="91"/>
    </row>
    <row r="47" spans="1:14" s="69" customFormat="1">
      <c r="I47" s="70"/>
      <c r="J47" s="70"/>
      <c r="K47" s="71"/>
      <c r="N47" s="91"/>
    </row>
    <row r="48" spans="1:14" s="69" customFormat="1">
      <c r="I48" s="70"/>
      <c r="J48" s="70"/>
      <c r="K48" s="71"/>
      <c r="N48" s="91"/>
    </row>
    <row r="49" spans="9:14" s="69" customFormat="1">
      <c r="I49" s="70"/>
      <c r="J49" s="70"/>
      <c r="K49" s="71"/>
      <c r="N49" s="91"/>
    </row>
    <row r="50" spans="9:14" s="69" customFormat="1">
      <c r="I50" s="70"/>
      <c r="J50" s="70"/>
      <c r="K50" s="71"/>
      <c r="N50" s="91"/>
    </row>
    <row r="51" spans="9:14" s="69" customFormat="1">
      <c r="I51" s="70"/>
      <c r="J51" s="70"/>
      <c r="K51" s="71"/>
      <c r="N51" s="91"/>
    </row>
    <row r="52" spans="9:14" s="69" customFormat="1">
      <c r="I52" s="70"/>
      <c r="J52" s="70"/>
      <c r="K52" s="71"/>
      <c r="N52" s="91"/>
    </row>
    <row r="53" spans="9:14" s="69" customFormat="1">
      <c r="I53" s="70"/>
      <c r="J53" s="70"/>
      <c r="K53" s="71"/>
      <c r="N53" s="91"/>
    </row>
    <row r="54" spans="9:14" s="69" customFormat="1">
      <c r="I54" s="70"/>
      <c r="J54" s="70"/>
      <c r="K54" s="71"/>
      <c r="N54" s="91"/>
    </row>
    <row r="55" spans="9:14" s="69" customFormat="1">
      <c r="I55" s="70"/>
      <c r="J55" s="70"/>
      <c r="K55" s="71"/>
      <c r="N55" s="91"/>
    </row>
    <row r="56" spans="9:14" s="69" customFormat="1">
      <c r="I56" s="70"/>
      <c r="J56" s="70"/>
      <c r="K56" s="71"/>
      <c r="N56" s="91"/>
    </row>
    <row r="57" spans="9:14" s="69" customFormat="1">
      <c r="I57" s="70"/>
      <c r="J57" s="70"/>
      <c r="K57" s="71"/>
      <c r="N57" s="91"/>
    </row>
    <row r="58" spans="9:14" s="69" customFormat="1">
      <c r="I58" s="70"/>
      <c r="J58" s="70"/>
      <c r="K58" s="71"/>
      <c r="N58" s="91"/>
    </row>
    <row r="59" spans="9:14" s="69" customFormat="1">
      <c r="I59" s="70"/>
      <c r="J59" s="70"/>
      <c r="K59" s="71"/>
      <c r="N59" s="91"/>
    </row>
    <row r="60" spans="9:14" s="69" customFormat="1">
      <c r="I60" s="70"/>
      <c r="J60" s="70"/>
      <c r="K60" s="71"/>
      <c r="N60" s="91"/>
    </row>
    <row r="61" spans="9:14" s="69" customFormat="1">
      <c r="I61" s="70"/>
      <c r="J61" s="70"/>
      <c r="K61" s="71"/>
      <c r="N61" s="91"/>
    </row>
    <row r="62" spans="9:14" s="69" customFormat="1">
      <c r="I62" s="70"/>
      <c r="J62" s="70"/>
      <c r="K62" s="71"/>
      <c r="N62" s="91"/>
    </row>
    <row r="63" spans="9:14" s="69" customFormat="1">
      <c r="I63" s="70"/>
      <c r="J63" s="70"/>
      <c r="K63" s="71"/>
      <c r="N63" s="91"/>
    </row>
    <row r="64" spans="9:14" s="69" customFormat="1">
      <c r="I64" s="70"/>
      <c r="J64" s="70"/>
      <c r="K64" s="71"/>
      <c r="N64" s="91"/>
    </row>
    <row r="65" spans="9:14" s="69" customFormat="1">
      <c r="I65" s="70"/>
      <c r="J65" s="70"/>
      <c r="K65" s="71"/>
      <c r="N65" s="91"/>
    </row>
    <row r="66" spans="9:14" s="69" customFormat="1">
      <c r="I66" s="70"/>
      <c r="J66" s="70"/>
      <c r="K66" s="71"/>
      <c r="N66" s="91"/>
    </row>
    <row r="67" spans="9:14" s="69" customFormat="1">
      <c r="I67" s="70"/>
      <c r="J67" s="70"/>
      <c r="K67" s="71"/>
      <c r="N67" s="91"/>
    </row>
    <row r="68" spans="9:14" s="69" customFormat="1">
      <c r="I68" s="70"/>
      <c r="J68" s="70"/>
      <c r="K68" s="71"/>
      <c r="N68" s="91"/>
    </row>
    <row r="69" spans="9:14" s="69" customFormat="1">
      <c r="I69" s="70"/>
      <c r="J69" s="70"/>
      <c r="K69" s="71"/>
      <c r="N69" s="91"/>
    </row>
    <row r="70" spans="9:14" s="69" customFormat="1">
      <c r="I70" s="70"/>
      <c r="J70" s="70"/>
      <c r="K70" s="71"/>
      <c r="N70" s="91"/>
    </row>
    <row r="71" spans="9:14" s="69" customFormat="1">
      <c r="I71" s="70"/>
      <c r="J71" s="70"/>
      <c r="K71" s="71"/>
      <c r="N71" s="91"/>
    </row>
    <row r="72" spans="9:14" s="69" customFormat="1">
      <c r="I72" s="70"/>
      <c r="J72" s="70"/>
      <c r="K72" s="71"/>
      <c r="N72" s="91"/>
    </row>
    <row r="73" spans="9:14" s="69" customFormat="1">
      <c r="I73" s="70"/>
      <c r="J73" s="70"/>
      <c r="K73" s="71"/>
      <c r="N73" s="91"/>
    </row>
    <row r="74" spans="9:14" s="69" customFormat="1">
      <c r="I74" s="70"/>
      <c r="J74" s="70"/>
      <c r="K74" s="71"/>
      <c r="N74" s="91"/>
    </row>
    <row r="75" spans="9:14" s="69" customFormat="1">
      <c r="I75" s="70"/>
      <c r="J75" s="70"/>
      <c r="K75" s="71"/>
      <c r="N75" s="91"/>
    </row>
    <row r="76" spans="9:14" s="69" customFormat="1">
      <c r="I76" s="70"/>
      <c r="J76" s="70"/>
      <c r="K76" s="71"/>
      <c r="N76" s="91"/>
    </row>
    <row r="77" spans="9:14" s="69" customFormat="1">
      <c r="I77" s="70"/>
      <c r="J77" s="70"/>
      <c r="K77" s="71"/>
      <c r="N77" s="91"/>
    </row>
    <row r="78" spans="9:14" s="69" customFormat="1">
      <c r="I78" s="70"/>
      <c r="J78" s="70"/>
      <c r="K78" s="71"/>
      <c r="N78" s="91"/>
    </row>
    <row r="79" spans="9:14" s="69" customFormat="1">
      <c r="I79" s="70"/>
      <c r="J79" s="70"/>
      <c r="K79" s="71"/>
      <c r="N79" s="91"/>
    </row>
    <row r="80" spans="9:14" s="69" customFormat="1">
      <c r="I80" s="70"/>
      <c r="J80" s="70"/>
      <c r="K80" s="71"/>
      <c r="N80" s="91"/>
    </row>
    <row r="81" spans="9:14" s="69" customFormat="1">
      <c r="I81" s="70"/>
      <c r="J81" s="70"/>
      <c r="K81" s="71"/>
      <c r="N81" s="91"/>
    </row>
    <row r="82" spans="9:14" s="69" customFormat="1">
      <c r="I82" s="70"/>
      <c r="J82" s="70"/>
      <c r="K82" s="71"/>
      <c r="N82" s="91"/>
    </row>
    <row r="83" spans="9:14" s="69" customFormat="1">
      <c r="I83" s="70"/>
      <c r="J83" s="70"/>
      <c r="K83" s="71"/>
      <c r="N83" s="91"/>
    </row>
    <row r="84" spans="9:14" s="69" customFormat="1">
      <c r="I84" s="70"/>
      <c r="J84" s="70"/>
      <c r="K84" s="71"/>
      <c r="N84" s="91"/>
    </row>
    <row r="85" spans="9:14" s="69" customFormat="1">
      <c r="I85" s="70"/>
      <c r="J85" s="70"/>
      <c r="K85" s="71"/>
      <c r="N85" s="91"/>
    </row>
    <row r="86" spans="9:14" s="69" customFormat="1">
      <c r="I86" s="70"/>
      <c r="J86" s="70"/>
      <c r="K86" s="71"/>
      <c r="N86" s="91"/>
    </row>
    <row r="87" spans="9:14" s="69" customFormat="1">
      <c r="I87" s="70"/>
      <c r="J87" s="70"/>
      <c r="K87" s="71"/>
      <c r="N87" s="91"/>
    </row>
    <row r="88" spans="9:14" s="69" customFormat="1">
      <c r="I88" s="70"/>
      <c r="J88" s="70"/>
      <c r="K88" s="71"/>
      <c r="N88" s="91"/>
    </row>
    <row r="89" spans="9:14" s="69" customFormat="1">
      <c r="I89" s="70"/>
      <c r="J89" s="70"/>
      <c r="K89" s="71"/>
      <c r="N89" s="91"/>
    </row>
    <row r="90" spans="9:14" s="69" customFormat="1">
      <c r="I90" s="70"/>
      <c r="J90" s="70"/>
      <c r="K90" s="71"/>
      <c r="N90" s="91"/>
    </row>
    <row r="91" spans="9:14" s="69" customFormat="1">
      <c r="I91" s="70"/>
      <c r="J91" s="70"/>
      <c r="K91" s="71"/>
      <c r="N91" s="91"/>
    </row>
    <row r="92" spans="9:14" s="69" customFormat="1">
      <c r="I92" s="70"/>
      <c r="J92" s="70"/>
      <c r="K92" s="71"/>
      <c r="N92" s="91"/>
    </row>
    <row r="93" spans="9:14" s="69" customFormat="1">
      <c r="I93" s="70"/>
      <c r="J93" s="70"/>
      <c r="K93" s="71"/>
      <c r="N93" s="91"/>
    </row>
    <row r="94" spans="9:14" s="69" customFormat="1">
      <c r="I94" s="70"/>
      <c r="J94" s="70"/>
      <c r="K94" s="71"/>
      <c r="N94" s="91"/>
    </row>
    <row r="95" spans="9:14" s="69" customFormat="1">
      <c r="I95" s="70"/>
      <c r="J95" s="70"/>
      <c r="K95" s="71"/>
      <c r="N95" s="91"/>
    </row>
    <row r="96" spans="9:14" s="69" customFormat="1">
      <c r="I96" s="70"/>
      <c r="J96" s="70"/>
      <c r="K96" s="71"/>
      <c r="N96" s="91"/>
    </row>
    <row r="97" spans="9:14" s="69" customFormat="1">
      <c r="I97" s="70"/>
      <c r="J97" s="70"/>
      <c r="K97" s="71"/>
      <c r="N97" s="91"/>
    </row>
    <row r="98" spans="9:14" s="69" customFormat="1">
      <c r="I98" s="70"/>
      <c r="J98" s="70"/>
      <c r="K98" s="71"/>
      <c r="N98" s="91"/>
    </row>
    <row r="99" spans="9:14" s="69" customFormat="1">
      <c r="I99" s="70"/>
      <c r="J99" s="70"/>
      <c r="K99" s="71"/>
      <c r="N99" s="91"/>
    </row>
    <row r="100" spans="9:14" s="69" customFormat="1">
      <c r="I100" s="70"/>
      <c r="J100" s="70"/>
      <c r="K100" s="71"/>
      <c r="N100" s="91"/>
    </row>
    <row r="101" spans="9:14" s="69" customFormat="1">
      <c r="I101" s="70"/>
      <c r="J101" s="70"/>
      <c r="K101" s="71"/>
      <c r="N101" s="91"/>
    </row>
    <row r="102" spans="9:14" s="69" customFormat="1">
      <c r="I102" s="70"/>
      <c r="J102" s="70"/>
      <c r="K102" s="71"/>
      <c r="N102" s="91"/>
    </row>
    <row r="103" spans="9:14" s="69" customFormat="1">
      <c r="I103" s="70"/>
      <c r="J103" s="70"/>
      <c r="K103" s="71"/>
      <c r="N103" s="91"/>
    </row>
    <row r="104" spans="9:14" s="69" customFormat="1">
      <c r="I104" s="70"/>
      <c r="J104" s="70"/>
      <c r="K104" s="71"/>
      <c r="N104" s="91"/>
    </row>
    <row r="105" spans="9:14" s="69" customFormat="1">
      <c r="I105" s="70"/>
      <c r="J105" s="70"/>
      <c r="K105" s="71"/>
      <c r="N105" s="91"/>
    </row>
    <row r="106" spans="9:14" s="69" customFormat="1">
      <c r="I106" s="70"/>
      <c r="J106" s="70"/>
      <c r="K106" s="71"/>
      <c r="N106" s="91"/>
    </row>
    <row r="107" spans="9:14" s="69" customFormat="1">
      <c r="I107" s="70"/>
      <c r="J107" s="70"/>
      <c r="K107" s="71"/>
      <c r="N107" s="91"/>
    </row>
    <row r="108" spans="9:14" s="69" customFormat="1">
      <c r="I108" s="70"/>
      <c r="J108" s="70"/>
      <c r="K108" s="71"/>
      <c r="N108" s="91"/>
    </row>
    <row r="109" spans="9:14" s="69" customFormat="1">
      <c r="I109" s="70"/>
      <c r="J109" s="70"/>
      <c r="K109" s="71"/>
      <c r="N109" s="91"/>
    </row>
    <row r="110" spans="9:14" s="69" customFormat="1">
      <c r="I110" s="70"/>
      <c r="J110" s="70"/>
      <c r="K110" s="71"/>
      <c r="N110" s="91"/>
    </row>
    <row r="111" spans="9:14" s="69" customFormat="1">
      <c r="I111" s="70"/>
      <c r="J111" s="70"/>
      <c r="K111" s="71"/>
      <c r="N111" s="91"/>
    </row>
    <row r="112" spans="9:14" s="69" customFormat="1">
      <c r="I112" s="70"/>
      <c r="J112" s="70"/>
      <c r="K112" s="71"/>
      <c r="N112" s="91"/>
    </row>
    <row r="113" spans="9:14" s="69" customFormat="1">
      <c r="I113" s="70"/>
      <c r="J113" s="70"/>
      <c r="K113" s="71"/>
      <c r="N113" s="91"/>
    </row>
    <row r="114" spans="9:14" s="69" customFormat="1">
      <c r="I114" s="70"/>
      <c r="J114" s="70"/>
      <c r="K114" s="71"/>
      <c r="N114" s="91"/>
    </row>
    <row r="115" spans="9:14" s="69" customFormat="1">
      <c r="I115" s="70"/>
      <c r="J115" s="70"/>
      <c r="K115" s="71"/>
      <c r="N115" s="91"/>
    </row>
    <row r="116" spans="9:14" s="69" customFormat="1">
      <c r="I116" s="70"/>
      <c r="J116" s="70"/>
      <c r="K116" s="71"/>
      <c r="N116" s="91"/>
    </row>
    <row r="117" spans="9:14" s="69" customFormat="1">
      <c r="I117" s="70"/>
      <c r="J117" s="70"/>
      <c r="K117" s="71"/>
      <c r="N117" s="91"/>
    </row>
    <row r="118" spans="9:14" s="69" customFormat="1">
      <c r="I118" s="70"/>
      <c r="J118" s="70"/>
      <c r="K118" s="71"/>
      <c r="N118" s="91"/>
    </row>
    <row r="119" spans="9:14" s="69" customFormat="1">
      <c r="I119" s="70"/>
      <c r="J119" s="70"/>
      <c r="K119" s="71"/>
      <c r="N119" s="91"/>
    </row>
    <row r="120" spans="9:14" s="69" customFormat="1">
      <c r="I120" s="70"/>
      <c r="J120" s="70"/>
      <c r="K120" s="71"/>
      <c r="N120" s="91"/>
    </row>
    <row r="121" spans="9:14" s="69" customFormat="1">
      <c r="I121" s="70"/>
      <c r="J121" s="70"/>
      <c r="K121" s="71"/>
      <c r="N121" s="91"/>
    </row>
    <row r="122" spans="9:14" s="69" customFormat="1">
      <c r="I122" s="70"/>
      <c r="J122" s="70"/>
      <c r="K122" s="71"/>
      <c r="N122" s="91"/>
    </row>
    <row r="123" spans="9:14" s="69" customFormat="1">
      <c r="I123" s="70"/>
      <c r="J123" s="70"/>
      <c r="K123" s="71"/>
      <c r="N123" s="91"/>
    </row>
    <row r="124" spans="9:14" s="69" customFormat="1">
      <c r="I124" s="70"/>
      <c r="J124" s="70"/>
      <c r="K124" s="71"/>
      <c r="N124" s="91"/>
    </row>
    <row r="125" spans="9:14" s="69" customFormat="1">
      <c r="I125" s="70"/>
      <c r="J125" s="70"/>
      <c r="K125" s="71"/>
      <c r="N125" s="91"/>
    </row>
    <row r="126" spans="9:14" s="69" customFormat="1">
      <c r="I126" s="70"/>
      <c r="J126" s="70"/>
      <c r="K126" s="71"/>
      <c r="N126" s="91"/>
    </row>
    <row r="127" spans="9:14" s="69" customFormat="1">
      <c r="I127" s="70"/>
      <c r="J127" s="70"/>
      <c r="K127" s="71"/>
      <c r="N127" s="91"/>
    </row>
    <row r="128" spans="9:14" s="69" customFormat="1">
      <c r="I128" s="70"/>
      <c r="J128" s="70"/>
      <c r="K128" s="71"/>
      <c r="N128" s="91"/>
    </row>
    <row r="129" spans="9:14" s="69" customFormat="1">
      <c r="I129" s="70"/>
      <c r="J129" s="70"/>
      <c r="K129" s="71"/>
      <c r="N129" s="91"/>
    </row>
    <row r="130" spans="9:14" s="69" customFormat="1">
      <c r="I130" s="70"/>
      <c r="J130" s="70"/>
      <c r="K130" s="71"/>
      <c r="N130" s="91"/>
    </row>
    <row r="131" spans="9:14" s="69" customFormat="1">
      <c r="I131" s="70"/>
      <c r="J131" s="70"/>
      <c r="K131" s="71"/>
      <c r="N131" s="91"/>
    </row>
    <row r="132" spans="9:14" s="69" customFormat="1">
      <c r="I132" s="70"/>
      <c r="J132" s="70"/>
      <c r="K132" s="71"/>
      <c r="N132" s="91"/>
    </row>
    <row r="133" spans="9:14" s="69" customFormat="1">
      <c r="I133" s="70"/>
      <c r="J133" s="70"/>
      <c r="K133" s="71"/>
      <c r="N133" s="91"/>
    </row>
    <row r="134" spans="9:14" s="69" customFormat="1">
      <c r="I134" s="70"/>
      <c r="J134" s="70"/>
      <c r="K134" s="71"/>
      <c r="N134" s="91"/>
    </row>
    <row r="135" spans="9:14" s="69" customFormat="1">
      <c r="I135" s="70"/>
      <c r="J135" s="70"/>
      <c r="K135" s="71"/>
      <c r="N135" s="91"/>
    </row>
    <row r="136" spans="9:14" s="69" customFormat="1">
      <c r="I136" s="70"/>
      <c r="J136" s="70"/>
      <c r="K136" s="71"/>
      <c r="N136" s="91"/>
    </row>
    <row r="137" spans="9:14" s="69" customFormat="1">
      <c r="I137" s="70"/>
      <c r="J137" s="70"/>
      <c r="K137" s="71"/>
      <c r="N137" s="91"/>
    </row>
    <row r="138" spans="9:14" s="69" customFormat="1">
      <c r="I138" s="70"/>
      <c r="J138" s="70"/>
      <c r="K138" s="71"/>
      <c r="N138" s="91"/>
    </row>
    <row r="139" spans="9:14" s="69" customFormat="1">
      <c r="I139" s="70"/>
      <c r="J139" s="70"/>
      <c r="K139" s="71"/>
      <c r="N139" s="91"/>
    </row>
    <row r="140" spans="9:14" s="69" customFormat="1">
      <c r="I140" s="70"/>
      <c r="J140" s="70"/>
      <c r="K140" s="71"/>
      <c r="N140" s="91"/>
    </row>
    <row r="141" spans="9:14" s="69" customFormat="1">
      <c r="I141" s="70"/>
      <c r="J141" s="70"/>
      <c r="K141" s="71"/>
      <c r="N141" s="91"/>
    </row>
    <row r="142" spans="9:14" s="69" customFormat="1">
      <c r="I142" s="70"/>
      <c r="J142" s="70"/>
      <c r="K142" s="71"/>
      <c r="N142" s="91"/>
    </row>
  </sheetData>
  <sortState ref="A17:P17">
    <sortCondition ref="B17"/>
  </sortState>
  <mergeCells count="28">
    <mergeCell ref="B22:I22"/>
    <mergeCell ref="A32:M32"/>
    <mergeCell ref="B35:I35"/>
    <mergeCell ref="B9:I9"/>
    <mergeCell ref="B14:I14"/>
    <mergeCell ref="A16:M16"/>
    <mergeCell ref="A24:M24"/>
    <mergeCell ref="B26:I26"/>
    <mergeCell ref="A28:M28"/>
    <mergeCell ref="B30:I30"/>
    <mergeCell ref="B18:I18"/>
    <mergeCell ref="A11:M11"/>
    <mergeCell ref="J1:M1"/>
    <mergeCell ref="I4:I5"/>
    <mergeCell ref="J4:J5"/>
    <mergeCell ref="K4:K5"/>
    <mergeCell ref="A20:M20"/>
    <mergeCell ref="M4:M5"/>
    <mergeCell ref="A7:M7"/>
    <mergeCell ref="L4:L5"/>
    <mergeCell ref="A4:A5"/>
    <mergeCell ref="B4:B5"/>
    <mergeCell ref="C4:D4"/>
    <mergeCell ref="E4:F4"/>
    <mergeCell ref="A3:M3"/>
    <mergeCell ref="A2:M2"/>
    <mergeCell ref="G4:G5"/>
    <mergeCell ref="H4:H5"/>
  </mergeCells>
  <phoneticPr fontId="27" type="noConversion"/>
  <printOptions horizontalCentered="1"/>
  <pageMargins left="0.31496062992125984" right="0.11811023622047245" top="0.35433070866141736" bottom="0.15748031496062992" header="0.31496062992125984" footer="0.31496062992125984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885ED-22C2-498C-AAD4-F6F54AB035EE}">
  <dimension ref="A1:H29"/>
  <sheetViews>
    <sheetView workbookViewId="0">
      <selection activeCell="A13" sqref="A13"/>
    </sheetView>
  </sheetViews>
  <sheetFormatPr defaultRowHeight="14.25"/>
  <cols>
    <col min="1" max="1" width="8.75" customWidth="1"/>
    <col min="2" max="2" width="10.75" customWidth="1"/>
    <col min="3" max="3" width="11.375" style="8" customWidth="1"/>
    <col min="4" max="4" width="11.625" customWidth="1"/>
    <col min="5" max="5" width="14.125" customWidth="1"/>
    <col min="6" max="6" width="13.125" customWidth="1"/>
    <col min="7" max="7" width="8.875" customWidth="1"/>
    <col min="8" max="8" width="10.25" customWidth="1"/>
  </cols>
  <sheetData>
    <row r="1" spans="1:8" s="8" customFormat="1" ht="15">
      <c r="A1" s="185" t="s">
        <v>21</v>
      </c>
      <c r="B1" s="185"/>
      <c r="C1" s="185"/>
      <c r="D1" s="185"/>
      <c r="E1" s="185"/>
      <c r="F1" s="185"/>
    </row>
    <row r="2" spans="1:8" s="8" customFormat="1" ht="27.75" customHeight="1">
      <c r="A2" s="184" t="s">
        <v>28</v>
      </c>
      <c r="B2" s="184"/>
      <c r="C2" s="184"/>
      <c r="D2" s="184"/>
      <c r="E2" s="184"/>
      <c r="F2" s="184"/>
    </row>
    <row r="3" spans="1:8" s="8" customFormat="1"/>
    <row r="4" spans="1:8" s="8" customFormat="1" ht="15" thickBot="1">
      <c r="D4" s="37" t="s">
        <v>23</v>
      </c>
    </row>
    <row r="5" spans="1:8" s="30" customFormat="1" ht="17.100000000000001" customHeight="1" thickTop="1">
      <c r="A5" s="32" t="s">
        <v>26</v>
      </c>
      <c r="B5" s="40" t="s">
        <v>18</v>
      </c>
      <c r="C5" s="44" t="s">
        <v>25</v>
      </c>
      <c r="D5" s="42">
        <v>0.3</v>
      </c>
      <c r="E5" s="32" t="s">
        <v>19</v>
      </c>
      <c r="F5" s="32" t="s">
        <v>20</v>
      </c>
      <c r="G5" s="39" t="s">
        <v>24</v>
      </c>
      <c r="H5" s="33" t="s">
        <v>22</v>
      </c>
    </row>
    <row r="6" spans="1:8" s="30" customFormat="1" ht="17.100000000000001" customHeight="1">
      <c r="A6" s="32">
        <v>1</v>
      </c>
      <c r="B6" s="41">
        <f>Arkusz1!J9</f>
        <v>0</v>
      </c>
      <c r="C6" s="45">
        <f>Arkusz1!M9</f>
        <v>0</v>
      </c>
      <c r="D6" s="43">
        <f>PRODUCT(B6,D5)</f>
        <v>0</v>
      </c>
      <c r="E6" s="34">
        <f>SUM(B6+D6)</f>
        <v>0</v>
      </c>
      <c r="F6" s="34">
        <f>PRODUCT(E6,1.23)</f>
        <v>0</v>
      </c>
      <c r="G6" s="38">
        <v>4.4535999999999998</v>
      </c>
      <c r="H6" s="35">
        <f>(E6/G6)</f>
        <v>0</v>
      </c>
    </row>
    <row r="7" spans="1:8" s="30" customFormat="1" ht="17.100000000000001" customHeight="1">
      <c r="A7" s="32">
        <v>2</v>
      </c>
      <c r="B7" s="41">
        <f>Arkusz1!J14</f>
        <v>0</v>
      </c>
      <c r="C7" s="45">
        <f>Arkusz1!M14</f>
        <v>0</v>
      </c>
      <c r="D7" s="43">
        <f>PRODUCT(B7,D5)</f>
        <v>0</v>
      </c>
      <c r="E7" s="34">
        <f>SUM(B7+D7)</f>
        <v>0</v>
      </c>
      <c r="F7" s="34">
        <f>PRODUCT(E7,1.23)</f>
        <v>0</v>
      </c>
      <c r="G7" s="35"/>
      <c r="H7" s="35">
        <f>(E7/G6)</f>
        <v>0</v>
      </c>
    </row>
    <row r="8" spans="1:8" s="30" customFormat="1" ht="17.100000000000001" customHeight="1">
      <c r="A8" s="32">
        <v>3</v>
      </c>
      <c r="B8" s="41">
        <f>Arkusz1!J18</f>
        <v>0</v>
      </c>
      <c r="C8" s="45">
        <f>Arkusz1!M18</f>
        <v>0</v>
      </c>
      <c r="D8" s="43">
        <f>PRODUCT(B8,D5)</f>
        <v>0</v>
      </c>
      <c r="E8" s="34">
        <f>SUM(B8+D8)</f>
        <v>0</v>
      </c>
      <c r="F8" s="34">
        <f>PRODUCT(E8,1.23)</f>
        <v>0</v>
      </c>
      <c r="G8" s="35"/>
      <c r="H8" s="35">
        <f>(E8/G6)</f>
        <v>0</v>
      </c>
    </row>
    <row r="9" spans="1:8" s="30" customFormat="1" ht="17.100000000000001" customHeight="1">
      <c r="B9" s="36">
        <f>SUM(B6:B8)</f>
        <v>0</v>
      </c>
      <c r="C9" s="36">
        <f>SUM(C6:C8)</f>
        <v>0</v>
      </c>
      <c r="D9" s="35">
        <f>SUM(D6:D8)</f>
        <v>0</v>
      </c>
      <c r="E9" s="36">
        <f>SUM(E6:E8)</f>
        <v>0</v>
      </c>
      <c r="F9" s="35">
        <f>SUM(F6:F8)</f>
        <v>0</v>
      </c>
      <c r="H9" s="35">
        <f>SUM(H6:H8)</f>
        <v>0</v>
      </c>
    </row>
    <row r="10" spans="1:8">
      <c r="B10" s="31"/>
      <c r="C10" s="31"/>
      <c r="D10" s="31"/>
      <c r="E10" s="31"/>
      <c r="F10" s="31"/>
      <c r="G10" s="31"/>
      <c r="H10" s="31"/>
    </row>
    <row r="11" spans="1:8">
      <c r="B11" s="31"/>
      <c r="C11" s="31"/>
      <c r="D11" s="31"/>
      <c r="E11" s="46" t="s">
        <v>29</v>
      </c>
      <c r="F11" s="31"/>
      <c r="H11" s="31"/>
    </row>
    <row r="12" spans="1:8">
      <c r="B12" s="31"/>
      <c r="C12" s="31"/>
      <c r="D12" s="31"/>
      <c r="E12" s="31"/>
      <c r="F12" s="31"/>
      <c r="G12" s="31"/>
      <c r="H12" s="31"/>
    </row>
    <row r="13" spans="1:8">
      <c r="B13" s="31"/>
      <c r="C13" s="31"/>
      <c r="D13" s="31"/>
      <c r="E13" s="31"/>
      <c r="F13" s="31"/>
      <c r="G13" s="31"/>
      <c r="H13" s="31"/>
    </row>
    <row r="14" spans="1:8">
      <c r="B14" s="31"/>
      <c r="C14" s="31"/>
      <c r="D14" s="31"/>
      <c r="E14" s="31"/>
      <c r="F14" s="31"/>
      <c r="G14" s="31"/>
      <c r="H14" s="31"/>
    </row>
    <row r="15" spans="1:8">
      <c r="B15" s="31"/>
      <c r="C15" s="31"/>
      <c r="D15" s="31"/>
      <c r="E15" s="31"/>
      <c r="F15" s="31"/>
      <c r="G15" s="31"/>
      <c r="H15" s="31"/>
    </row>
    <row r="16" spans="1:8">
      <c r="B16" s="31"/>
      <c r="C16" s="31"/>
      <c r="D16" s="31"/>
      <c r="E16" s="31"/>
      <c r="F16" s="31"/>
      <c r="G16" s="31"/>
      <c r="H16" s="31"/>
    </row>
    <row r="17" spans="2:8">
      <c r="B17" s="31"/>
      <c r="C17" s="31"/>
      <c r="D17" s="31"/>
      <c r="E17" s="31"/>
      <c r="F17" s="31"/>
      <c r="G17" s="31"/>
      <c r="H17" s="31"/>
    </row>
    <row r="18" spans="2:8">
      <c r="B18" s="31"/>
      <c r="C18" s="31"/>
      <c r="D18" s="31"/>
      <c r="E18" s="31"/>
      <c r="F18" s="31"/>
      <c r="G18" s="31"/>
      <c r="H18" s="31"/>
    </row>
    <row r="19" spans="2:8">
      <c r="B19" s="31"/>
      <c r="C19" s="31"/>
      <c r="D19" s="31"/>
      <c r="E19" s="31"/>
      <c r="F19" s="31"/>
      <c r="G19" s="31"/>
      <c r="H19" s="31"/>
    </row>
    <row r="20" spans="2:8">
      <c r="B20" s="31"/>
      <c r="C20" s="31"/>
      <c r="D20" s="31"/>
      <c r="E20" s="31"/>
      <c r="F20" s="31"/>
      <c r="G20" s="31"/>
      <c r="H20" s="31"/>
    </row>
    <row r="21" spans="2:8">
      <c r="B21" s="31"/>
      <c r="C21" s="31"/>
      <c r="D21" s="31"/>
      <c r="E21" s="31"/>
      <c r="F21" s="31"/>
      <c r="G21" s="31"/>
      <c r="H21" s="31"/>
    </row>
    <row r="22" spans="2:8">
      <c r="B22" s="31"/>
      <c r="C22" s="31"/>
      <c r="D22" s="31"/>
      <c r="E22" s="31"/>
      <c r="F22" s="31"/>
      <c r="G22" s="31"/>
      <c r="H22" s="31"/>
    </row>
    <row r="23" spans="2:8">
      <c r="B23" s="31"/>
      <c r="C23" s="31"/>
      <c r="D23" s="31"/>
      <c r="E23" s="31"/>
      <c r="F23" s="31"/>
      <c r="G23" s="31"/>
      <c r="H23" s="31"/>
    </row>
    <row r="24" spans="2:8">
      <c r="B24" s="31"/>
      <c r="C24" s="31"/>
      <c r="D24" s="31"/>
      <c r="E24" s="31"/>
      <c r="F24" s="31"/>
      <c r="G24" s="31"/>
      <c r="H24" s="31"/>
    </row>
    <row r="25" spans="2:8">
      <c r="B25" s="31"/>
      <c r="C25" s="31"/>
      <c r="D25" s="31"/>
      <c r="E25" s="31"/>
      <c r="F25" s="31"/>
      <c r="G25" s="31"/>
      <c r="H25" s="31"/>
    </row>
    <row r="26" spans="2:8">
      <c r="B26" s="31"/>
      <c r="C26" s="31"/>
      <c r="D26" s="31"/>
      <c r="E26" s="31"/>
      <c r="F26" s="31"/>
      <c r="G26" s="31"/>
      <c r="H26" s="31"/>
    </row>
    <row r="27" spans="2:8">
      <c r="B27" s="31"/>
      <c r="C27" s="31"/>
      <c r="D27" s="31"/>
      <c r="E27" s="31"/>
      <c r="F27" s="31"/>
      <c r="G27" s="31"/>
      <c r="H27" s="31"/>
    </row>
    <row r="28" spans="2:8">
      <c r="B28" s="31"/>
      <c r="C28" s="31"/>
      <c r="D28" s="31"/>
      <c r="E28" s="31"/>
      <c r="F28" s="31"/>
      <c r="G28" s="31"/>
      <c r="H28" s="31"/>
    </row>
    <row r="29" spans="2:8">
      <c r="B29" s="31"/>
      <c r="C29" s="31"/>
      <c r="D29" s="31"/>
      <c r="E29" s="31"/>
      <c r="F29" s="31"/>
      <c r="G29" s="31"/>
      <c r="H29" s="31"/>
    </row>
  </sheetData>
  <mergeCells count="2">
    <mergeCell ref="A2:F2"/>
    <mergeCell ref="A1:F1"/>
  </mergeCells>
  <printOptions horizontalCentered="1"/>
  <pageMargins left="0.31496062992125984" right="0.11811023622047245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Arkusz2-szac</vt:lpstr>
    </vt:vector>
  </TitlesOfParts>
  <Company>Zakład Badania Bezpieczeństwa Żywności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DSas</cp:lastModifiedBy>
  <cp:lastPrinted>2023-09-06T09:00:07Z</cp:lastPrinted>
  <dcterms:created xsi:type="dcterms:W3CDTF">2018-01-18T13:26:01Z</dcterms:created>
  <dcterms:modified xsi:type="dcterms:W3CDTF">2023-09-13T11:49:14Z</dcterms:modified>
</cp:coreProperties>
</file>